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3820"/>
  <mc:AlternateContent xmlns:mc="http://schemas.openxmlformats.org/markup-compatibility/2006">
    <mc:Choice Requires="x15">
      <x15ac:absPath xmlns:x15ac="http://schemas.microsoft.com/office/spreadsheetml/2010/11/ac" url="I:\Unidad de Apoyo de la Dirección General\COLECTIVO\DATOS ABIERTOS\"/>
    </mc:Choice>
  </mc:AlternateContent>
  <xr:revisionPtr revIDLastSave="0" documentId="8_{301B41CB-456D-4390-9EC7-BA4450AA11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D7" i="1"/>
  <c r="E7" i="1"/>
  <c r="F7" i="1"/>
  <c r="H7" i="1"/>
  <c r="C7" i="1"/>
  <c r="E70" i="1"/>
  <c r="E60" i="1"/>
  <c r="E78" i="1"/>
  <c r="H74" i="1"/>
  <c r="G74" i="1"/>
  <c r="F74" i="1"/>
  <c r="E74" i="1"/>
  <c r="D74" i="1"/>
  <c r="C74" i="1"/>
  <c r="H72" i="1"/>
  <c r="G72" i="1"/>
  <c r="F72" i="1"/>
  <c r="E72" i="1"/>
  <c r="D72" i="1"/>
  <c r="H66" i="1"/>
  <c r="G7" i="1"/>
  <c r="F66" i="1"/>
  <c r="E66" i="1"/>
  <c r="D66" i="1"/>
  <c r="H64" i="1"/>
  <c r="G64" i="1"/>
  <c r="F64" i="1"/>
  <c r="E64" i="1"/>
  <c r="D64" i="1"/>
  <c r="I63" i="1"/>
  <c r="H62" i="1"/>
  <c r="G62" i="1"/>
  <c r="F62" i="1"/>
  <c r="E62" i="1"/>
  <c r="D62" i="1"/>
  <c r="H55" i="1"/>
  <c r="G55" i="1"/>
  <c r="F55" i="1"/>
  <c r="E55" i="1"/>
  <c r="H53" i="1"/>
  <c r="G53" i="1"/>
  <c r="F53" i="1"/>
  <c r="H50" i="1"/>
  <c r="G50" i="1"/>
  <c r="F50" i="1"/>
  <c r="E50" i="1"/>
  <c r="D50" i="1"/>
  <c r="H48" i="1"/>
  <c r="G48" i="1"/>
  <c r="F48" i="1"/>
  <c r="E48" i="1"/>
  <c r="D48" i="1"/>
  <c r="E46" i="1"/>
  <c r="I32" i="1"/>
  <c r="D31" i="1"/>
  <c r="H25" i="1"/>
  <c r="G25" i="1"/>
  <c r="F25" i="1"/>
  <c r="E25" i="1"/>
  <c r="D25" i="1"/>
  <c r="H23" i="1"/>
  <c r="F23" i="1"/>
  <c r="F20" i="1"/>
  <c r="I7" i="1" l="1"/>
  <c r="E53" i="1"/>
  <c r="G41" i="1"/>
  <c r="I71" i="1"/>
  <c r="F78" i="1"/>
  <c r="I30" i="1"/>
  <c r="G23" i="1"/>
  <c r="G70" i="1"/>
  <c r="I24" i="1"/>
  <c r="D46" i="1"/>
  <c r="D53" i="1"/>
  <c r="E23" i="1"/>
  <c r="H78" i="1"/>
  <c r="I27" i="1"/>
  <c r="I52" i="1"/>
  <c r="E31" i="1"/>
  <c r="I47" i="1"/>
  <c r="H20" i="1"/>
  <c r="F31" i="1"/>
  <c r="G31" i="1"/>
  <c r="D23" i="1"/>
  <c r="H31" i="1"/>
  <c r="I54" i="1"/>
  <c r="F70" i="1"/>
  <c r="D78" i="1"/>
  <c r="I39" i="1"/>
  <c r="I44" i="1"/>
  <c r="F41" i="1"/>
  <c r="I22" i="1"/>
  <c r="G46" i="1"/>
  <c r="G78" i="1"/>
  <c r="E41" i="1"/>
  <c r="I49" i="1"/>
  <c r="F46" i="1"/>
  <c r="D70" i="1"/>
  <c r="E20" i="1"/>
  <c r="H46" i="1"/>
  <c r="D41" i="1"/>
  <c r="I68" i="1"/>
  <c r="I37" i="1"/>
  <c r="I28" i="1"/>
  <c r="H41" i="1"/>
  <c r="G20" i="1"/>
  <c r="F60" i="1"/>
  <c r="I40" i="1"/>
  <c r="G60" i="1"/>
  <c r="H60" i="1"/>
  <c r="D20" i="1"/>
  <c r="I67" i="1"/>
  <c r="I38" i="1"/>
  <c r="I43" i="1"/>
  <c r="I9" i="1"/>
  <c r="I65" i="1"/>
  <c r="I45" i="1"/>
  <c r="I29" i="1"/>
  <c r="I35" i="1"/>
  <c r="D55" i="1"/>
  <c r="I17" i="1"/>
  <c r="I34" i="1"/>
  <c r="I51" i="1"/>
  <c r="I26" i="1"/>
  <c r="I42" i="1"/>
  <c r="I61" i="1"/>
  <c r="I57" i="1"/>
  <c r="D60" i="1"/>
  <c r="H70" i="1"/>
  <c r="I21" i="1"/>
  <c r="I75" i="1"/>
  <c r="I19" i="1"/>
  <c r="I77" i="1"/>
  <c r="I36" i="1"/>
  <c r="I69" i="1"/>
  <c r="I10" i="1"/>
  <c r="I59" i="1"/>
  <c r="I18" i="1"/>
  <c r="I33" i="1"/>
  <c r="I76" i="1"/>
  <c r="I58" i="1"/>
  <c r="I74" i="1"/>
  <c r="C60" i="1"/>
  <c r="I73" i="1"/>
  <c r="I56" i="1"/>
  <c r="I11" i="1"/>
  <c r="I14" i="1"/>
  <c r="I13" i="1"/>
  <c r="I12" i="1"/>
  <c r="I15" i="1"/>
  <c r="D16" i="1"/>
  <c r="D79" i="1" s="1"/>
  <c r="I8" i="1"/>
  <c r="I6" i="1"/>
  <c r="C55" i="1"/>
  <c r="C72" i="1"/>
  <c r="I72" i="1" s="1"/>
  <c r="C23" i="1"/>
  <c r="C78" i="1"/>
  <c r="C25" i="1"/>
  <c r="I25" i="1" s="1"/>
  <c r="C31" i="1"/>
  <c r="C41" i="1"/>
  <c r="C16" i="1"/>
  <c r="C79" i="1" s="1"/>
  <c r="C46" i="1"/>
  <c r="C48" i="1"/>
  <c r="I48" i="1" s="1"/>
  <c r="C50" i="1"/>
  <c r="I50" i="1" s="1"/>
  <c r="C53" i="1"/>
  <c r="C62" i="1"/>
  <c r="I62" i="1" s="1"/>
  <c r="C64" i="1"/>
  <c r="I64" i="1" s="1"/>
  <c r="C66" i="1"/>
  <c r="I66" i="1" s="1"/>
  <c r="C20" i="1"/>
  <c r="C70" i="1"/>
  <c r="I23" i="1" l="1"/>
  <c r="I78" i="1"/>
  <c r="I20" i="1"/>
  <c r="I53" i="1"/>
  <c r="I31" i="1"/>
  <c r="I46" i="1"/>
  <c r="I41" i="1"/>
  <c r="I60" i="1"/>
  <c r="I70" i="1"/>
  <c r="I55" i="1"/>
  <c r="E16" i="1"/>
  <c r="E79" i="1" s="1"/>
  <c r="F16" i="1" l="1"/>
  <c r="F79" i="1" s="1"/>
  <c r="G16" i="1" l="1"/>
  <c r="G79" i="1" s="1"/>
  <c r="H16" i="1"/>
  <c r="H79" i="1" s="1"/>
  <c r="I79" i="1" l="1"/>
  <c r="I16" i="1"/>
</calcChain>
</file>

<file path=xl/sharedStrings.xml><?xml version="1.0" encoding="utf-8"?>
<sst xmlns="http://schemas.openxmlformats.org/spreadsheetml/2006/main" count="104" uniqueCount="83">
  <si>
    <t>Núm. Afiliados</t>
  </si>
  <si>
    <t>001 - ADESLAS</t>
  </si>
  <si>
    <t>002 - ASISA</t>
  </si>
  <si>
    <t>007 - SIN ASISTENCIA SANITARIA</t>
  </si>
  <si>
    <t>030 - DKV SEGUROS</t>
  </si>
  <si>
    <t>050 - I.N.S.S.</t>
  </si>
  <si>
    <t>080 - DKV INTERNACIONAL</t>
  </si>
  <si>
    <t>Resumen</t>
  </si>
  <si>
    <t>ANDALUCIA</t>
  </si>
  <si>
    <t>04 - ALMERIA</t>
  </si>
  <si>
    <t>11 - CADIZ</t>
  </si>
  <si>
    <t>14 - CORDOBA</t>
  </si>
  <si>
    <t>18 - GRANADA</t>
  </si>
  <si>
    <t>21 - HUELVA</t>
  </si>
  <si>
    <t>23 - JAEN</t>
  </si>
  <si>
    <t>29 - MALAGA</t>
  </si>
  <si>
    <t>41 - SEVILLA</t>
  </si>
  <si>
    <t>ARAGON</t>
  </si>
  <si>
    <t>22 - HUESCA</t>
  </si>
  <si>
    <t>44 - TERUEL</t>
  </si>
  <si>
    <t>50 - ZARAGOZA</t>
  </si>
  <si>
    <t>CANARIAS</t>
  </si>
  <si>
    <t>35 - LAS PALMAS</t>
  </si>
  <si>
    <t>38 - S.C.TENERIFE</t>
  </si>
  <si>
    <t>CANTABRIA</t>
  </si>
  <si>
    <t>39 - CANTABRIA</t>
  </si>
  <si>
    <t>CASTILLA LA MANCHA</t>
  </si>
  <si>
    <t>02 - ALBACETE</t>
  </si>
  <si>
    <t>13 - CIUDAD REAL</t>
  </si>
  <si>
    <t>16 - CUENCA</t>
  </si>
  <si>
    <t>19 - GUADALAJARA</t>
  </si>
  <si>
    <t>45 - TOLEDO</t>
  </si>
  <si>
    <t>CASTILLA Y LEON</t>
  </si>
  <si>
    <t>05 - AVILA</t>
  </si>
  <si>
    <t>09 - BURGOS</t>
  </si>
  <si>
    <t>24 - LEON</t>
  </si>
  <si>
    <t>34 - PALENCIA</t>
  </si>
  <si>
    <t>37 - SALAMANCA</t>
  </si>
  <si>
    <t>40 - SEGOVIA</t>
  </si>
  <si>
    <t>42 - SORIA</t>
  </si>
  <si>
    <t>47 - VALLADOLID</t>
  </si>
  <si>
    <t>49 - ZAMORA</t>
  </si>
  <si>
    <t>CATALUÑA</t>
  </si>
  <si>
    <t>08 - BARCELONA</t>
  </si>
  <si>
    <t>17 - GIRONA</t>
  </si>
  <si>
    <t>25 - LLEIDA</t>
  </si>
  <si>
    <t>43 - TARRAGONA</t>
  </si>
  <si>
    <t>CIUDAD AUTÓNOMA DE CEUTA</t>
  </si>
  <si>
    <t>51 - CEUTA</t>
  </si>
  <si>
    <t>CIUDAD AUTÓNOMA DE MELILLA</t>
  </si>
  <si>
    <t>52 - MELILLA</t>
  </si>
  <si>
    <t>EXTRANJERO</t>
  </si>
  <si>
    <t>99 - EXTRANJERO</t>
  </si>
  <si>
    <t>EXTREMADURA</t>
  </si>
  <si>
    <t>06 - BADAJOZ</t>
  </si>
  <si>
    <t>10 - CACERES</t>
  </si>
  <si>
    <t>FORAL DE NAVARRA</t>
  </si>
  <si>
    <t>31 - NAVARRA</t>
  </si>
  <si>
    <t>GALICIA</t>
  </si>
  <si>
    <t>15 - A CORUÑA</t>
  </si>
  <si>
    <t>27 - LUGO</t>
  </si>
  <si>
    <t>32 - OURENSE</t>
  </si>
  <si>
    <t>36 - PONTEVEDRA</t>
  </si>
  <si>
    <t>ILLES BALEARS</t>
  </si>
  <si>
    <t>07 - ILLES BALEARS</t>
  </si>
  <si>
    <t>LA RIOJA</t>
  </si>
  <si>
    <t>26 - LA RIOJA</t>
  </si>
  <si>
    <t>MADRID</t>
  </si>
  <si>
    <t>28 - MADRID</t>
  </si>
  <si>
    <t>PAIS VASCO</t>
  </si>
  <si>
    <t>01 - ARABA/ÁLAVA</t>
  </si>
  <si>
    <t>20 - GIPUZKOA</t>
  </si>
  <si>
    <t>48 - BIZKAIA</t>
  </si>
  <si>
    <t>PRINCIPADO DE ASTURIAS</t>
  </si>
  <si>
    <t>33 - ASTURIAS</t>
  </si>
  <si>
    <t>REGIÓN DE MURCIA</t>
  </si>
  <si>
    <t>30 - MURCIA</t>
  </si>
  <si>
    <t>VALENCIANA</t>
  </si>
  <si>
    <t>03 - ALICANTE/ALACANT</t>
  </si>
  <si>
    <t>12 - CASTELLÓN/CASTELLÓ</t>
  </si>
  <si>
    <t>46 - VALENCIA</t>
  </si>
  <si>
    <t>DISTRIBUCIÓN DEL COLECTIVO POR ENTIDAD MÉDICA</t>
  </si>
  <si>
    <r>
      <t>ColectivoFG</t>
    </r>
    <r>
      <rPr>
        <sz val="8"/>
        <color theme="1"/>
        <rFont val="Tahoma"/>
        <family val="2"/>
      </rPr>
      <t xml:space="preserve"> AND </t>
    </r>
    <r>
      <rPr>
        <sz val="9"/>
        <color theme="1"/>
        <rFont val="Arial"/>
        <family val="2"/>
      </rPr>
      <t>Año Mes: 202412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</si>
</sst>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ahoma"/>
      <family val="2"/>
    </font>
    <font>
      <sz val="9"/>
      <color theme="1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u/>
      <sz val="12"/>
      <color theme="1"/>
      <name val="Tahoma"/>
      <family val="2"/>
    </font>
    <font>
      <b/>
      <u/>
      <sz val="14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F2F1F1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5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0" fillId="0" borderId="0" xfId="0"/>
    <xf numFmtId="0" fontId="1" fillId="0" borderId="0" xfId="0" applyFont="1" applyBorder="1" applyAlignment="1">
      <alignment vertical="top" indent="2"/>
    </xf>
    <xf numFmtId="0" fontId="0" fillId="0" borderId="0" xfId="0" applyAlignment="1"/>
    <xf numFmtId="0" fontId="0" fillId="0" borderId="0" xfId="0" applyAlignment="1">
      <alignment horizontal="center"/>
    </xf>
    <xf numFmtId="3" fontId="2" fillId="0" borderId="6" xfId="0" applyNumberFormat="1" applyFont="1" applyBorder="1" applyAlignment="1">
      <alignment horizontal="center" vertical="top"/>
    </xf>
    <xf numFmtId="3" fontId="3" fillId="4" borderId="7" xfId="0" applyNumberFormat="1" applyFont="1" applyFill="1" applyBorder="1" applyAlignment="1">
      <alignment horizontal="center" vertical="top"/>
    </xf>
    <xf numFmtId="3" fontId="3" fillId="3" borderId="7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2" fillId="2" borderId="5" xfId="0" applyFont="1" applyFill="1" applyBorder="1" applyAlignment="1">
      <alignment horizontal="left" vertical="top"/>
    </xf>
    <xf numFmtId="0" fontId="0" fillId="2" borderId="4" xfId="0" applyFill="1" applyBorder="1"/>
    <xf numFmtId="0" fontId="0" fillId="2" borderId="5" xfId="0" applyFill="1" applyBorder="1"/>
    <xf numFmtId="0" fontId="3" fillId="0" borderId="2" xfId="0" applyFont="1" applyBorder="1" applyAlignment="1">
      <alignment horizontal="left" vertical="top"/>
    </xf>
    <xf numFmtId="0" fontId="0" fillId="0" borderId="1" xfId="0" applyBorder="1"/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zoomScale="115" zoomScaleNormal="115" workbookViewId="0">
      <selection activeCell="H6" sqref="H6"/>
    </sheetView>
  </sheetViews>
  <sheetFormatPr baseColWidth="10" defaultColWidth="8.85546875" defaultRowHeight="12.75" customHeight="1" x14ac:dyDescent="0.2"/>
  <cols>
    <col min="1" max="1" width="19.140625" customWidth="1"/>
    <col min="2" max="2" width="26.5703125" customWidth="1"/>
    <col min="3" max="3" width="12.42578125" style="6" bestFit="1" customWidth="1"/>
    <col min="4" max="4" width="11.140625" style="6" bestFit="1" customWidth="1"/>
    <col min="5" max="5" width="18.140625" style="6" customWidth="1"/>
    <col min="6" max="6" width="16.42578125" style="6" customWidth="1"/>
    <col min="7" max="7" width="13.28515625" style="6" customWidth="1"/>
    <col min="8" max="8" width="17" style="6" customWidth="1"/>
    <col min="9" max="9" width="14.140625" style="6" customWidth="1"/>
  </cols>
  <sheetData>
    <row r="1" spans="1:9" ht="19.350000000000001" customHeight="1" x14ac:dyDescent="0.2">
      <c r="A1" s="15" t="s">
        <v>81</v>
      </c>
      <c r="B1" s="10"/>
    </row>
    <row r="3" spans="1:9" x14ac:dyDescent="0.2">
      <c r="A3" s="11" t="s">
        <v>82</v>
      </c>
      <c r="B3" s="5"/>
      <c r="C3" s="5"/>
      <c r="D3" s="5"/>
      <c r="E3" s="5"/>
      <c r="F3" s="5"/>
      <c r="G3" s="5"/>
      <c r="H3" s="5"/>
      <c r="I3" s="5"/>
    </row>
    <row r="4" spans="1:9" s="3" customFormat="1" ht="13.5" thickBot="1" x14ac:dyDescent="0.25">
      <c r="A4" s="4"/>
    </row>
    <row r="5" spans="1:9" s="3" customFormat="1" ht="25.9" customHeight="1" thickBot="1" x14ac:dyDescent="0.25">
      <c r="A5" s="19" t="s">
        <v>0</v>
      </c>
      <c r="B5" s="20"/>
      <c r="C5" s="12" t="s">
        <v>1</v>
      </c>
      <c r="D5" s="12" t="s">
        <v>2</v>
      </c>
      <c r="E5" s="13" t="s">
        <v>4</v>
      </c>
      <c r="F5" s="13" t="s">
        <v>5</v>
      </c>
      <c r="G5" s="13" t="s">
        <v>6</v>
      </c>
      <c r="H5" s="13" t="s">
        <v>3</v>
      </c>
      <c r="I5" s="14" t="s">
        <v>7</v>
      </c>
    </row>
    <row r="6" spans="1:9" ht="13.5" thickBot="1" x14ac:dyDescent="0.25">
      <c r="A6" s="16" t="s">
        <v>51</v>
      </c>
      <c r="B6" s="1" t="s">
        <v>52</v>
      </c>
      <c r="C6" s="7"/>
      <c r="D6" s="7"/>
      <c r="E6" s="7"/>
      <c r="F6" s="7"/>
      <c r="G6" s="7">
        <v>7969</v>
      </c>
      <c r="H6" s="7"/>
      <c r="I6" s="9">
        <f t="shared" ref="I6:I37" si="0">SUM(C6:H6)</f>
        <v>7969</v>
      </c>
    </row>
    <row r="7" spans="1:9" ht="13.5" thickBot="1" x14ac:dyDescent="0.25">
      <c r="A7" s="18"/>
      <c r="B7" s="2" t="s">
        <v>51</v>
      </c>
      <c r="C7" s="8">
        <f>C6</f>
        <v>0</v>
      </c>
      <c r="D7" s="8">
        <f t="shared" ref="D7:H7" si="1">D6</f>
        <v>0</v>
      </c>
      <c r="E7" s="8">
        <f t="shared" si="1"/>
        <v>0</v>
      </c>
      <c r="F7" s="8">
        <f t="shared" si="1"/>
        <v>0</v>
      </c>
      <c r="G7" s="8">
        <f>SUM(G6)</f>
        <v>7969</v>
      </c>
      <c r="H7" s="8">
        <f t="shared" si="1"/>
        <v>0</v>
      </c>
      <c r="I7" s="8">
        <f t="shared" si="0"/>
        <v>7969</v>
      </c>
    </row>
    <row r="8" spans="1:9" ht="13.5" thickBot="1" x14ac:dyDescent="0.25">
      <c r="A8" s="16" t="s">
        <v>8</v>
      </c>
      <c r="B8" s="1" t="s">
        <v>9</v>
      </c>
      <c r="C8" s="7">
        <v>7768</v>
      </c>
      <c r="D8" s="7">
        <v>9682</v>
      </c>
      <c r="E8" s="7">
        <v>2430</v>
      </c>
      <c r="F8" s="7">
        <v>5775</v>
      </c>
      <c r="G8" s="7">
        <v>0</v>
      </c>
      <c r="H8" s="7">
        <v>0</v>
      </c>
      <c r="I8" s="9">
        <f t="shared" si="0"/>
        <v>25655</v>
      </c>
    </row>
    <row r="9" spans="1:9" ht="13.5" thickBot="1" x14ac:dyDescent="0.25">
      <c r="A9" s="17"/>
      <c r="B9" s="1" t="s">
        <v>10</v>
      </c>
      <c r="C9" s="7">
        <v>13496</v>
      </c>
      <c r="D9" s="7">
        <v>16400</v>
      </c>
      <c r="E9" s="7">
        <v>5428</v>
      </c>
      <c r="F9" s="7">
        <v>9673</v>
      </c>
      <c r="G9" s="7">
        <v>0</v>
      </c>
      <c r="H9" s="7">
        <v>0</v>
      </c>
      <c r="I9" s="9">
        <f t="shared" si="0"/>
        <v>44997</v>
      </c>
    </row>
    <row r="10" spans="1:9" ht="13.5" thickBot="1" x14ac:dyDescent="0.25">
      <c r="A10" s="17"/>
      <c r="B10" s="1" t="s">
        <v>11</v>
      </c>
      <c r="C10" s="7">
        <v>11547</v>
      </c>
      <c r="D10" s="7">
        <v>11350</v>
      </c>
      <c r="E10" s="7">
        <v>2523</v>
      </c>
      <c r="F10" s="7">
        <v>5891</v>
      </c>
      <c r="G10" s="7">
        <v>0</v>
      </c>
      <c r="H10" s="7">
        <v>0</v>
      </c>
      <c r="I10" s="9">
        <f t="shared" si="0"/>
        <v>31311</v>
      </c>
    </row>
    <row r="11" spans="1:9" ht="13.5" thickBot="1" x14ac:dyDescent="0.25">
      <c r="A11" s="17"/>
      <c r="B11" s="1" t="s">
        <v>12</v>
      </c>
      <c r="C11" s="7">
        <v>11915</v>
      </c>
      <c r="D11" s="7">
        <v>12867</v>
      </c>
      <c r="E11" s="7">
        <v>6453</v>
      </c>
      <c r="F11" s="7">
        <v>10342</v>
      </c>
      <c r="G11" s="7">
        <v>0</v>
      </c>
      <c r="H11" s="7">
        <v>0</v>
      </c>
      <c r="I11" s="9">
        <f t="shared" si="0"/>
        <v>41577</v>
      </c>
    </row>
    <row r="12" spans="1:9" ht="13.5" thickBot="1" x14ac:dyDescent="0.25">
      <c r="A12" s="17"/>
      <c r="B12" s="1" t="s">
        <v>13</v>
      </c>
      <c r="C12" s="7">
        <v>4478</v>
      </c>
      <c r="D12" s="7">
        <v>5809</v>
      </c>
      <c r="E12" s="7">
        <v>4128</v>
      </c>
      <c r="F12" s="7">
        <v>4317</v>
      </c>
      <c r="G12" s="7">
        <v>0</v>
      </c>
      <c r="H12" s="7">
        <v>0</v>
      </c>
      <c r="I12" s="9">
        <f t="shared" si="0"/>
        <v>18732</v>
      </c>
    </row>
    <row r="13" spans="1:9" ht="13.5" thickBot="1" x14ac:dyDescent="0.25">
      <c r="A13" s="17"/>
      <c r="B13" s="1" t="s">
        <v>14</v>
      </c>
      <c r="C13" s="7">
        <v>11452</v>
      </c>
      <c r="D13" s="7">
        <v>5870</v>
      </c>
      <c r="E13" s="7">
        <v>1261</v>
      </c>
      <c r="F13" s="7">
        <v>6203</v>
      </c>
      <c r="G13" s="7">
        <v>0</v>
      </c>
      <c r="H13" s="7">
        <v>0</v>
      </c>
      <c r="I13" s="9">
        <f t="shared" si="0"/>
        <v>24786</v>
      </c>
    </row>
    <row r="14" spans="1:9" ht="13.5" thickBot="1" x14ac:dyDescent="0.25">
      <c r="A14" s="17"/>
      <c r="B14" s="1" t="s">
        <v>15</v>
      </c>
      <c r="C14" s="7">
        <v>16820</v>
      </c>
      <c r="D14" s="7">
        <v>18122</v>
      </c>
      <c r="E14" s="7">
        <v>13655</v>
      </c>
      <c r="F14" s="7">
        <v>10525</v>
      </c>
      <c r="G14" s="7">
        <v>0</v>
      </c>
      <c r="H14" s="7">
        <v>0</v>
      </c>
      <c r="I14" s="9">
        <f t="shared" si="0"/>
        <v>59122</v>
      </c>
    </row>
    <row r="15" spans="1:9" ht="13.5" thickBot="1" x14ac:dyDescent="0.25">
      <c r="A15" s="17"/>
      <c r="B15" s="1" t="s">
        <v>16</v>
      </c>
      <c r="C15" s="7">
        <v>30041</v>
      </c>
      <c r="D15" s="7">
        <v>21318</v>
      </c>
      <c r="E15" s="7">
        <v>9192</v>
      </c>
      <c r="F15" s="7">
        <v>14306</v>
      </c>
      <c r="G15" s="7">
        <v>0</v>
      </c>
      <c r="H15" s="7">
        <v>0</v>
      </c>
      <c r="I15" s="9">
        <f t="shared" si="0"/>
        <v>74857</v>
      </c>
    </row>
    <row r="16" spans="1:9" ht="13.5" thickBot="1" x14ac:dyDescent="0.25">
      <c r="A16" s="18"/>
      <c r="B16" s="2" t="s">
        <v>8</v>
      </c>
      <c r="C16" s="8">
        <f>SUM(C8:C15)</f>
        <v>107517</v>
      </c>
      <c r="D16" s="8">
        <f t="shared" ref="D16:H16" si="2">SUM(D8:D15)</f>
        <v>101418</v>
      </c>
      <c r="E16" s="8">
        <f t="shared" si="2"/>
        <v>45070</v>
      </c>
      <c r="F16" s="8">
        <f t="shared" si="2"/>
        <v>67032</v>
      </c>
      <c r="G16" s="8">
        <f t="shared" si="2"/>
        <v>0</v>
      </c>
      <c r="H16" s="8">
        <f t="shared" si="2"/>
        <v>0</v>
      </c>
      <c r="I16" s="8">
        <f t="shared" si="0"/>
        <v>321037</v>
      </c>
    </row>
    <row r="17" spans="1:9" ht="13.5" thickBot="1" x14ac:dyDescent="0.25">
      <c r="A17" s="16" t="s">
        <v>17</v>
      </c>
      <c r="B17" s="1" t="s">
        <v>18</v>
      </c>
      <c r="C17" s="7">
        <v>3113</v>
      </c>
      <c r="D17" s="7">
        <v>318</v>
      </c>
      <c r="E17" s="7">
        <v>1167</v>
      </c>
      <c r="F17" s="7">
        <v>3230</v>
      </c>
      <c r="G17" s="7">
        <v>0</v>
      </c>
      <c r="H17" s="7">
        <v>0</v>
      </c>
      <c r="I17" s="9">
        <f t="shared" si="0"/>
        <v>7828</v>
      </c>
    </row>
    <row r="18" spans="1:9" ht="13.5" thickBot="1" x14ac:dyDescent="0.25">
      <c r="A18" s="17"/>
      <c r="B18" s="1" t="s">
        <v>19</v>
      </c>
      <c r="C18" s="7">
        <v>1960</v>
      </c>
      <c r="D18" s="7">
        <v>1694</v>
      </c>
      <c r="E18" s="7">
        <v>362</v>
      </c>
      <c r="F18" s="7">
        <v>1112</v>
      </c>
      <c r="G18" s="7">
        <v>0</v>
      </c>
      <c r="H18" s="7">
        <v>0</v>
      </c>
      <c r="I18" s="9">
        <f t="shared" si="0"/>
        <v>5128</v>
      </c>
    </row>
    <row r="19" spans="1:9" ht="13.5" thickBot="1" x14ac:dyDescent="0.25">
      <c r="A19" s="17"/>
      <c r="B19" s="1" t="s">
        <v>20</v>
      </c>
      <c r="C19" s="7">
        <v>5545</v>
      </c>
      <c r="D19" s="7">
        <v>5023</v>
      </c>
      <c r="E19" s="7">
        <v>11844</v>
      </c>
      <c r="F19" s="7">
        <v>9785</v>
      </c>
      <c r="G19" s="7">
        <v>0</v>
      </c>
      <c r="H19" s="7">
        <v>0</v>
      </c>
      <c r="I19" s="9">
        <f t="shared" si="0"/>
        <v>32197</v>
      </c>
    </row>
    <row r="20" spans="1:9" ht="13.5" thickBot="1" x14ac:dyDescent="0.25">
      <c r="A20" s="18"/>
      <c r="B20" s="2" t="s">
        <v>17</v>
      </c>
      <c r="C20" s="8">
        <f>SUM(C17:C19)</f>
        <v>10618</v>
      </c>
      <c r="D20" s="8">
        <f t="shared" ref="D20:H20" si="3">SUM(D17:D19)</f>
        <v>7035</v>
      </c>
      <c r="E20" s="8">
        <f t="shared" si="3"/>
        <v>13373</v>
      </c>
      <c r="F20" s="8">
        <f t="shared" si="3"/>
        <v>14127</v>
      </c>
      <c r="G20" s="8">
        <f t="shared" si="3"/>
        <v>0</v>
      </c>
      <c r="H20" s="8">
        <f t="shared" si="3"/>
        <v>0</v>
      </c>
      <c r="I20" s="8">
        <f t="shared" si="0"/>
        <v>45153</v>
      </c>
    </row>
    <row r="21" spans="1:9" ht="13.5" thickBot="1" x14ac:dyDescent="0.25">
      <c r="A21" s="16" t="s">
        <v>21</v>
      </c>
      <c r="B21" s="1" t="s">
        <v>22</v>
      </c>
      <c r="C21" s="7">
        <v>10148</v>
      </c>
      <c r="D21" s="7">
        <v>5020</v>
      </c>
      <c r="E21" s="7">
        <v>8277</v>
      </c>
      <c r="F21" s="7">
        <v>10075</v>
      </c>
      <c r="G21" s="7">
        <v>0</v>
      </c>
      <c r="H21" s="7">
        <v>0</v>
      </c>
      <c r="I21" s="9">
        <f t="shared" si="0"/>
        <v>33520</v>
      </c>
    </row>
    <row r="22" spans="1:9" ht="13.5" thickBot="1" x14ac:dyDescent="0.25">
      <c r="A22" s="17"/>
      <c r="B22" s="1" t="s">
        <v>23</v>
      </c>
      <c r="C22" s="7">
        <v>15683</v>
      </c>
      <c r="D22" s="7">
        <v>916</v>
      </c>
      <c r="E22" s="7">
        <v>1912</v>
      </c>
      <c r="F22" s="7">
        <v>10294</v>
      </c>
      <c r="G22" s="7">
        <v>0</v>
      </c>
      <c r="H22" s="7">
        <v>0</v>
      </c>
      <c r="I22" s="9">
        <f t="shared" si="0"/>
        <v>28805</v>
      </c>
    </row>
    <row r="23" spans="1:9" ht="13.5" thickBot="1" x14ac:dyDescent="0.25">
      <c r="A23" s="18"/>
      <c r="B23" s="2" t="s">
        <v>21</v>
      </c>
      <c r="C23" s="8">
        <f>SUM(C21:C22)</f>
        <v>25831</v>
      </c>
      <c r="D23" s="8">
        <f t="shared" ref="D23:H23" si="4">SUM(D21:D22)</f>
        <v>5936</v>
      </c>
      <c r="E23" s="8">
        <f t="shared" si="4"/>
        <v>10189</v>
      </c>
      <c r="F23" s="8">
        <f t="shared" si="4"/>
        <v>20369</v>
      </c>
      <c r="G23" s="8">
        <f t="shared" si="4"/>
        <v>0</v>
      </c>
      <c r="H23" s="8">
        <f t="shared" si="4"/>
        <v>0</v>
      </c>
      <c r="I23" s="8">
        <f t="shared" si="0"/>
        <v>62325</v>
      </c>
    </row>
    <row r="24" spans="1:9" ht="13.5" thickBot="1" x14ac:dyDescent="0.25">
      <c r="A24" s="16" t="s">
        <v>24</v>
      </c>
      <c r="B24" s="1" t="s">
        <v>25</v>
      </c>
      <c r="C24" s="7">
        <v>7281</v>
      </c>
      <c r="D24" s="7">
        <v>5529</v>
      </c>
      <c r="E24" s="7">
        <v>254</v>
      </c>
      <c r="F24" s="7">
        <v>7093</v>
      </c>
      <c r="G24" s="7">
        <v>0</v>
      </c>
      <c r="H24" s="7">
        <v>0</v>
      </c>
      <c r="I24" s="9">
        <f t="shared" si="0"/>
        <v>20157</v>
      </c>
    </row>
    <row r="25" spans="1:9" ht="13.5" thickBot="1" x14ac:dyDescent="0.25">
      <c r="A25" s="18"/>
      <c r="B25" s="2" t="s">
        <v>24</v>
      </c>
      <c r="C25" s="8">
        <f>SUM(C24)</f>
        <v>7281</v>
      </c>
      <c r="D25" s="8">
        <f t="shared" ref="D25:H25" si="5">SUM(D24)</f>
        <v>5529</v>
      </c>
      <c r="E25" s="8">
        <f t="shared" si="5"/>
        <v>254</v>
      </c>
      <c r="F25" s="8">
        <f t="shared" si="5"/>
        <v>7093</v>
      </c>
      <c r="G25" s="8">
        <f t="shared" si="5"/>
        <v>0</v>
      </c>
      <c r="H25" s="8">
        <f t="shared" si="5"/>
        <v>0</v>
      </c>
      <c r="I25" s="8">
        <f t="shared" si="0"/>
        <v>20157</v>
      </c>
    </row>
    <row r="26" spans="1:9" ht="13.5" thickBot="1" x14ac:dyDescent="0.25">
      <c r="A26" s="16" t="s">
        <v>26</v>
      </c>
      <c r="B26" s="1" t="s">
        <v>27</v>
      </c>
      <c r="C26" s="7">
        <v>9483</v>
      </c>
      <c r="D26" s="7">
        <v>2223</v>
      </c>
      <c r="E26" s="7">
        <v>269</v>
      </c>
      <c r="F26" s="7">
        <v>3284</v>
      </c>
      <c r="G26" s="7">
        <v>0</v>
      </c>
      <c r="H26" s="7">
        <v>0</v>
      </c>
      <c r="I26" s="9">
        <f t="shared" si="0"/>
        <v>15259</v>
      </c>
    </row>
    <row r="27" spans="1:9" ht="13.5" thickBot="1" x14ac:dyDescent="0.25">
      <c r="A27" s="17"/>
      <c r="B27" s="1" t="s">
        <v>28</v>
      </c>
      <c r="C27" s="7">
        <v>6774</v>
      </c>
      <c r="D27" s="7">
        <v>2599</v>
      </c>
      <c r="E27" s="7">
        <v>503</v>
      </c>
      <c r="F27" s="7">
        <v>7537</v>
      </c>
      <c r="G27" s="7">
        <v>0</v>
      </c>
      <c r="H27" s="7">
        <v>0</v>
      </c>
      <c r="I27" s="9">
        <f t="shared" si="0"/>
        <v>17413</v>
      </c>
    </row>
    <row r="28" spans="1:9" ht="13.5" thickBot="1" x14ac:dyDescent="0.25">
      <c r="A28" s="17"/>
      <c r="B28" s="1" t="s">
        <v>29</v>
      </c>
      <c r="C28" s="7">
        <v>3549</v>
      </c>
      <c r="D28" s="7">
        <v>1881</v>
      </c>
      <c r="E28" s="7">
        <v>270</v>
      </c>
      <c r="F28" s="7">
        <v>3360</v>
      </c>
      <c r="G28" s="7">
        <v>0</v>
      </c>
      <c r="H28" s="7">
        <v>0</v>
      </c>
      <c r="I28" s="9">
        <f t="shared" si="0"/>
        <v>9060</v>
      </c>
    </row>
    <row r="29" spans="1:9" ht="13.5" thickBot="1" x14ac:dyDescent="0.25">
      <c r="A29" s="17"/>
      <c r="B29" s="1" t="s">
        <v>30</v>
      </c>
      <c r="C29" s="7">
        <v>1988</v>
      </c>
      <c r="D29" s="7">
        <v>2597</v>
      </c>
      <c r="E29" s="7">
        <v>157</v>
      </c>
      <c r="F29" s="7">
        <v>3208</v>
      </c>
      <c r="G29" s="7">
        <v>0</v>
      </c>
      <c r="H29" s="7">
        <v>0</v>
      </c>
      <c r="I29" s="9">
        <f t="shared" si="0"/>
        <v>7950</v>
      </c>
    </row>
    <row r="30" spans="1:9" ht="13.5" thickBot="1" x14ac:dyDescent="0.25">
      <c r="A30" s="17"/>
      <c r="B30" s="1" t="s">
        <v>31</v>
      </c>
      <c r="C30" s="7">
        <v>7429</v>
      </c>
      <c r="D30" s="7">
        <v>5362</v>
      </c>
      <c r="E30" s="7">
        <v>1457</v>
      </c>
      <c r="F30" s="7">
        <v>6598</v>
      </c>
      <c r="G30" s="7">
        <v>0</v>
      </c>
      <c r="H30" s="7">
        <v>0</v>
      </c>
      <c r="I30" s="9">
        <f t="shared" si="0"/>
        <v>20846</v>
      </c>
    </row>
    <row r="31" spans="1:9" ht="13.5" thickBot="1" x14ac:dyDescent="0.25">
      <c r="A31" s="18"/>
      <c r="B31" s="2" t="s">
        <v>26</v>
      </c>
      <c r="C31" s="8">
        <f>SUM(C26:C30)</f>
        <v>29223</v>
      </c>
      <c r="D31" s="8">
        <f t="shared" ref="D31:H31" si="6">SUM(D26:D30)</f>
        <v>14662</v>
      </c>
      <c r="E31" s="8">
        <f t="shared" si="6"/>
        <v>2656</v>
      </c>
      <c r="F31" s="8">
        <f t="shared" si="6"/>
        <v>23987</v>
      </c>
      <c r="G31" s="8">
        <f t="shared" si="6"/>
        <v>0</v>
      </c>
      <c r="H31" s="8">
        <f t="shared" si="6"/>
        <v>0</v>
      </c>
      <c r="I31" s="8">
        <f t="shared" si="0"/>
        <v>70528</v>
      </c>
    </row>
    <row r="32" spans="1:9" ht="13.5" thickBot="1" x14ac:dyDescent="0.25">
      <c r="A32" s="16" t="s">
        <v>32</v>
      </c>
      <c r="B32" s="1" t="s">
        <v>33</v>
      </c>
      <c r="C32" s="7">
        <v>11208</v>
      </c>
      <c r="D32" s="7">
        <v>3256</v>
      </c>
      <c r="E32" s="7">
        <v>958</v>
      </c>
      <c r="F32" s="7">
        <v>4106</v>
      </c>
      <c r="G32" s="7">
        <v>0</v>
      </c>
      <c r="H32" s="7">
        <v>0</v>
      </c>
      <c r="I32" s="9">
        <f t="shared" si="0"/>
        <v>19528</v>
      </c>
    </row>
    <row r="33" spans="1:9" ht="13.5" thickBot="1" x14ac:dyDescent="0.25">
      <c r="A33" s="17"/>
      <c r="B33" s="1" t="s">
        <v>34</v>
      </c>
      <c r="C33" s="7">
        <v>4753</v>
      </c>
      <c r="D33" s="7">
        <v>725</v>
      </c>
      <c r="E33" s="7">
        <v>791</v>
      </c>
      <c r="F33" s="7">
        <v>4990</v>
      </c>
      <c r="G33" s="7">
        <v>0</v>
      </c>
      <c r="H33" s="7">
        <v>0</v>
      </c>
      <c r="I33" s="9">
        <f t="shared" si="0"/>
        <v>11259</v>
      </c>
    </row>
    <row r="34" spans="1:9" ht="13.5" thickBot="1" x14ac:dyDescent="0.25">
      <c r="A34" s="17"/>
      <c r="B34" s="1" t="s">
        <v>35</v>
      </c>
      <c r="C34" s="7">
        <v>3558</v>
      </c>
      <c r="D34" s="7">
        <v>4391</v>
      </c>
      <c r="E34" s="7">
        <v>3420</v>
      </c>
      <c r="F34" s="7">
        <v>5795</v>
      </c>
      <c r="G34" s="7">
        <v>0</v>
      </c>
      <c r="H34" s="7">
        <v>0</v>
      </c>
      <c r="I34" s="9">
        <f t="shared" si="0"/>
        <v>17164</v>
      </c>
    </row>
    <row r="35" spans="1:9" ht="13.5" thickBot="1" x14ac:dyDescent="0.25">
      <c r="A35" s="17"/>
      <c r="B35" s="1" t="s">
        <v>36</v>
      </c>
      <c r="C35" s="7">
        <v>2562</v>
      </c>
      <c r="D35" s="7">
        <v>1408</v>
      </c>
      <c r="E35" s="7">
        <v>577</v>
      </c>
      <c r="F35" s="7">
        <v>2021</v>
      </c>
      <c r="G35" s="7">
        <v>0</v>
      </c>
      <c r="H35" s="7">
        <v>0</v>
      </c>
      <c r="I35" s="9">
        <f t="shared" si="0"/>
        <v>6568</v>
      </c>
    </row>
    <row r="36" spans="1:9" ht="13.5" thickBot="1" x14ac:dyDescent="0.25">
      <c r="A36" s="17"/>
      <c r="B36" s="1" t="s">
        <v>37</v>
      </c>
      <c r="C36" s="7">
        <v>5889</v>
      </c>
      <c r="D36" s="7">
        <v>899</v>
      </c>
      <c r="E36" s="7">
        <v>3205</v>
      </c>
      <c r="F36" s="7">
        <v>5419</v>
      </c>
      <c r="G36" s="7">
        <v>0</v>
      </c>
      <c r="H36" s="7">
        <v>0</v>
      </c>
      <c r="I36" s="9">
        <f t="shared" si="0"/>
        <v>15412</v>
      </c>
    </row>
    <row r="37" spans="1:9" ht="13.5" thickBot="1" x14ac:dyDescent="0.25">
      <c r="A37" s="17"/>
      <c r="B37" s="1" t="s">
        <v>38</v>
      </c>
      <c r="C37" s="7">
        <v>2651</v>
      </c>
      <c r="D37" s="7">
        <v>1329</v>
      </c>
      <c r="E37" s="7">
        <v>447</v>
      </c>
      <c r="F37" s="7">
        <v>2585</v>
      </c>
      <c r="G37" s="7">
        <v>0</v>
      </c>
      <c r="H37" s="7">
        <v>0</v>
      </c>
      <c r="I37" s="9">
        <f t="shared" si="0"/>
        <v>7012</v>
      </c>
    </row>
    <row r="38" spans="1:9" ht="13.5" thickBot="1" x14ac:dyDescent="0.25">
      <c r="A38" s="17"/>
      <c r="B38" s="1" t="s">
        <v>39</v>
      </c>
      <c r="C38" s="7">
        <v>378</v>
      </c>
      <c r="D38" s="7">
        <v>1890</v>
      </c>
      <c r="E38" s="7">
        <v>824</v>
      </c>
      <c r="F38" s="7">
        <v>1473</v>
      </c>
      <c r="G38" s="7">
        <v>0</v>
      </c>
      <c r="H38" s="7">
        <v>0</v>
      </c>
      <c r="I38" s="9">
        <f t="shared" ref="I38:I69" si="7">SUM(C38:H38)</f>
        <v>4565</v>
      </c>
    </row>
    <row r="39" spans="1:9" ht="13.5" thickBot="1" x14ac:dyDescent="0.25">
      <c r="A39" s="17"/>
      <c r="B39" s="1" t="s">
        <v>40</v>
      </c>
      <c r="C39" s="7">
        <v>5887</v>
      </c>
      <c r="D39" s="7">
        <v>2532</v>
      </c>
      <c r="E39" s="7">
        <v>5528</v>
      </c>
      <c r="F39" s="7">
        <v>6050</v>
      </c>
      <c r="G39" s="7">
        <v>0</v>
      </c>
      <c r="H39" s="7">
        <v>0</v>
      </c>
      <c r="I39" s="9">
        <f t="shared" si="7"/>
        <v>19997</v>
      </c>
    </row>
    <row r="40" spans="1:9" ht="13.5" thickBot="1" x14ac:dyDescent="0.25">
      <c r="A40" s="17"/>
      <c r="B40" s="1" t="s">
        <v>41</v>
      </c>
      <c r="C40" s="7">
        <v>1677</v>
      </c>
      <c r="D40" s="7">
        <v>1114</v>
      </c>
      <c r="E40" s="7">
        <v>1656</v>
      </c>
      <c r="F40" s="7">
        <v>2540</v>
      </c>
      <c r="G40" s="7">
        <v>0</v>
      </c>
      <c r="H40" s="7">
        <v>0</v>
      </c>
      <c r="I40" s="9">
        <f t="shared" si="7"/>
        <v>6987</v>
      </c>
    </row>
    <row r="41" spans="1:9" ht="13.5" thickBot="1" x14ac:dyDescent="0.25">
      <c r="A41" s="18"/>
      <c r="B41" s="2" t="s">
        <v>32</v>
      </c>
      <c r="C41" s="8">
        <f>SUM(C32:C40)</f>
        <v>38563</v>
      </c>
      <c r="D41" s="8">
        <f t="shared" ref="D41:H41" si="8">SUM(D32:D40)</f>
        <v>17544</v>
      </c>
      <c r="E41" s="8">
        <f t="shared" si="8"/>
        <v>17406</v>
      </c>
      <c r="F41" s="8">
        <f t="shared" si="8"/>
        <v>34979</v>
      </c>
      <c r="G41" s="8">
        <f t="shared" si="8"/>
        <v>0</v>
      </c>
      <c r="H41" s="8">
        <f t="shared" si="8"/>
        <v>0</v>
      </c>
      <c r="I41" s="8">
        <f t="shared" si="7"/>
        <v>108492</v>
      </c>
    </row>
    <row r="42" spans="1:9" ht="13.5" thickBot="1" x14ac:dyDescent="0.25">
      <c r="A42" s="16" t="s">
        <v>42</v>
      </c>
      <c r="B42" s="1" t="s">
        <v>43</v>
      </c>
      <c r="C42" s="7">
        <v>23529</v>
      </c>
      <c r="D42" s="7">
        <v>4485</v>
      </c>
      <c r="E42" s="7">
        <v>41218</v>
      </c>
      <c r="F42" s="7">
        <v>56500</v>
      </c>
      <c r="G42" s="7">
        <v>0</v>
      </c>
      <c r="H42" s="7">
        <v>0</v>
      </c>
      <c r="I42" s="9">
        <f t="shared" si="7"/>
        <v>125732</v>
      </c>
    </row>
    <row r="43" spans="1:9" ht="13.5" thickBot="1" x14ac:dyDescent="0.25">
      <c r="A43" s="17"/>
      <c r="B43" s="1" t="s">
        <v>44</v>
      </c>
      <c r="C43" s="7">
        <v>4842</v>
      </c>
      <c r="D43" s="7">
        <v>1263</v>
      </c>
      <c r="E43" s="7">
        <v>6580</v>
      </c>
      <c r="F43" s="7">
        <v>10578</v>
      </c>
      <c r="G43" s="7">
        <v>0</v>
      </c>
      <c r="H43" s="7">
        <v>0</v>
      </c>
      <c r="I43" s="9">
        <f t="shared" si="7"/>
        <v>23263</v>
      </c>
    </row>
    <row r="44" spans="1:9" ht="13.5" thickBot="1" x14ac:dyDescent="0.25">
      <c r="A44" s="17"/>
      <c r="B44" s="1" t="s">
        <v>45</v>
      </c>
      <c r="C44" s="7">
        <v>2060</v>
      </c>
      <c r="D44" s="7">
        <v>2412</v>
      </c>
      <c r="E44" s="7">
        <v>3756</v>
      </c>
      <c r="F44" s="7">
        <v>6189</v>
      </c>
      <c r="G44" s="7">
        <v>0</v>
      </c>
      <c r="H44" s="7">
        <v>0</v>
      </c>
      <c r="I44" s="9">
        <f t="shared" si="7"/>
        <v>14417</v>
      </c>
    </row>
    <row r="45" spans="1:9" ht="13.5" thickBot="1" x14ac:dyDescent="0.25">
      <c r="A45" s="17"/>
      <c r="B45" s="1" t="s">
        <v>46</v>
      </c>
      <c r="C45" s="7">
        <v>5810</v>
      </c>
      <c r="D45" s="7">
        <v>2266</v>
      </c>
      <c r="E45" s="7">
        <v>7115</v>
      </c>
      <c r="F45" s="7">
        <v>9409</v>
      </c>
      <c r="G45" s="7">
        <v>0</v>
      </c>
      <c r="H45" s="7">
        <v>0</v>
      </c>
      <c r="I45" s="9">
        <f t="shared" si="7"/>
        <v>24600</v>
      </c>
    </row>
    <row r="46" spans="1:9" ht="13.5" thickBot="1" x14ac:dyDescent="0.25">
      <c r="A46" s="18"/>
      <c r="B46" s="2" t="s">
        <v>42</v>
      </c>
      <c r="C46" s="8">
        <f>SUM(C42:C45)</f>
        <v>36241</v>
      </c>
      <c r="D46" s="8">
        <f t="shared" ref="D46:H46" si="9">SUM(D42:D45)</f>
        <v>10426</v>
      </c>
      <c r="E46" s="8">
        <f t="shared" si="9"/>
        <v>58669</v>
      </c>
      <c r="F46" s="8">
        <f t="shared" si="9"/>
        <v>82676</v>
      </c>
      <c r="G46" s="8">
        <f t="shared" si="9"/>
        <v>0</v>
      </c>
      <c r="H46" s="8">
        <f t="shared" si="9"/>
        <v>0</v>
      </c>
      <c r="I46" s="8">
        <f t="shared" si="7"/>
        <v>188012</v>
      </c>
    </row>
    <row r="47" spans="1:9" ht="13.5" thickBot="1" x14ac:dyDescent="0.25">
      <c r="A47" s="16" t="s">
        <v>47</v>
      </c>
      <c r="B47" s="1" t="s">
        <v>48</v>
      </c>
      <c r="C47" s="7">
        <v>1194</v>
      </c>
      <c r="D47" s="7">
        <v>2585</v>
      </c>
      <c r="E47" s="7">
        <v>258</v>
      </c>
      <c r="F47" s="7">
        <v>640</v>
      </c>
      <c r="G47" s="7">
        <v>0</v>
      </c>
      <c r="H47" s="7">
        <v>0</v>
      </c>
      <c r="I47" s="9">
        <f t="shared" si="7"/>
        <v>4677</v>
      </c>
    </row>
    <row r="48" spans="1:9" ht="13.5" thickBot="1" x14ac:dyDescent="0.25">
      <c r="A48" s="18"/>
      <c r="B48" s="2" t="s">
        <v>47</v>
      </c>
      <c r="C48" s="8">
        <f>SUM(C47)</f>
        <v>1194</v>
      </c>
      <c r="D48" s="8">
        <f t="shared" ref="D48:H48" si="10">SUM(D47)</f>
        <v>2585</v>
      </c>
      <c r="E48" s="8">
        <f t="shared" si="10"/>
        <v>258</v>
      </c>
      <c r="F48" s="8">
        <f t="shared" si="10"/>
        <v>640</v>
      </c>
      <c r="G48" s="8">
        <f t="shared" si="10"/>
        <v>0</v>
      </c>
      <c r="H48" s="8">
        <f t="shared" si="10"/>
        <v>0</v>
      </c>
      <c r="I48" s="8">
        <f t="shared" si="7"/>
        <v>4677</v>
      </c>
    </row>
    <row r="49" spans="1:9" ht="13.5" thickBot="1" x14ac:dyDescent="0.25">
      <c r="A49" s="16" t="s">
        <v>49</v>
      </c>
      <c r="B49" s="1" t="s">
        <v>50</v>
      </c>
      <c r="C49" s="7">
        <v>2686</v>
      </c>
      <c r="D49" s="7">
        <v>1190</v>
      </c>
      <c r="E49" s="7">
        <v>63</v>
      </c>
      <c r="F49" s="7">
        <v>767</v>
      </c>
      <c r="G49" s="7">
        <v>0</v>
      </c>
      <c r="H49" s="7">
        <v>0</v>
      </c>
      <c r="I49" s="9">
        <f t="shared" si="7"/>
        <v>4706</v>
      </c>
    </row>
    <row r="50" spans="1:9" ht="13.5" thickBot="1" x14ac:dyDescent="0.25">
      <c r="A50" s="18"/>
      <c r="B50" s="2" t="s">
        <v>49</v>
      </c>
      <c r="C50" s="8">
        <f>SUM(C49)</f>
        <v>2686</v>
      </c>
      <c r="D50" s="8">
        <f t="shared" ref="D50:H50" si="11">SUM(D49)</f>
        <v>1190</v>
      </c>
      <c r="E50" s="8">
        <f t="shared" si="11"/>
        <v>63</v>
      </c>
      <c r="F50" s="8">
        <f t="shared" si="11"/>
        <v>767</v>
      </c>
      <c r="G50" s="8">
        <f t="shared" si="11"/>
        <v>0</v>
      </c>
      <c r="H50" s="8">
        <f t="shared" si="11"/>
        <v>0</v>
      </c>
      <c r="I50" s="8">
        <f t="shared" si="7"/>
        <v>4706</v>
      </c>
    </row>
    <row r="51" spans="1:9" ht="13.5" thickBot="1" x14ac:dyDescent="0.25">
      <c r="A51" s="16" t="s">
        <v>53</v>
      </c>
      <c r="B51" s="1" t="s">
        <v>54</v>
      </c>
      <c r="C51" s="7">
        <v>12562</v>
      </c>
      <c r="D51" s="7">
        <v>4331</v>
      </c>
      <c r="E51" s="7">
        <v>2926</v>
      </c>
      <c r="F51" s="7">
        <v>7171</v>
      </c>
      <c r="G51" s="7">
        <v>0</v>
      </c>
      <c r="H51" s="7">
        <v>0</v>
      </c>
      <c r="I51" s="9">
        <f t="shared" si="7"/>
        <v>26990</v>
      </c>
    </row>
    <row r="52" spans="1:9" ht="13.5" thickBot="1" x14ac:dyDescent="0.25">
      <c r="A52" s="17"/>
      <c r="B52" s="1" t="s">
        <v>55</v>
      </c>
      <c r="C52" s="7">
        <v>6084</v>
      </c>
      <c r="D52" s="7">
        <v>1957</v>
      </c>
      <c r="E52" s="7">
        <v>3209</v>
      </c>
      <c r="F52" s="7">
        <v>5269</v>
      </c>
      <c r="G52" s="7">
        <v>0</v>
      </c>
      <c r="H52" s="7">
        <v>0</v>
      </c>
      <c r="I52" s="9">
        <f t="shared" si="7"/>
        <v>16519</v>
      </c>
    </row>
    <row r="53" spans="1:9" ht="13.5" thickBot="1" x14ac:dyDescent="0.25">
      <c r="A53" s="18"/>
      <c r="B53" s="2" t="s">
        <v>53</v>
      </c>
      <c r="C53" s="8">
        <f>SUM(C51:C52)</f>
        <v>18646</v>
      </c>
      <c r="D53" s="8">
        <f t="shared" ref="D53:H53" si="12">SUM(D51:D52)</f>
        <v>6288</v>
      </c>
      <c r="E53" s="8">
        <f t="shared" si="12"/>
        <v>6135</v>
      </c>
      <c r="F53" s="8">
        <f t="shared" si="12"/>
        <v>12440</v>
      </c>
      <c r="G53" s="8">
        <f t="shared" si="12"/>
        <v>0</v>
      </c>
      <c r="H53" s="8">
        <f t="shared" si="12"/>
        <v>0</v>
      </c>
      <c r="I53" s="8">
        <f t="shared" si="7"/>
        <v>43509</v>
      </c>
    </row>
    <row r="54" spans="1:9" ht="13.5" thickBot="1" x14ac:dyDescent="0.25">
      <c r="A54" s="16" t="s">
        <v>56</v>
      </c>
      <c r="B54" s="1" t="s">
        <v>57</v>
      </c>
      <c r="C54" s="7">
        <v>4782</v>
      </c>
      <c r="D54" s="7">
        <v>1219</v>
      </c>
      <c r="E54" s="7">
        <v>1532</v>
      </c>
      <c r="F54" s="7">
        <v>9782</v>
      </c>
      <c r="G54" s="7">
        <v>0</v>
      </c>
      <c r="H54" s="7">
        <v>0</v>
      </c>
      <c r="I54" s="9">
        <f t="shared" si="7"/>
        <v>17315</v>
      </c>
    </row>
    <row r="55" spans="1:9" ht="13.5" thickBot="1" x14ac:dyDescent="0.25">
      <c r="A55" s="18"/>
      <c r="B55" s="2" t="s">
        <v>56</v>
      </c>
      <c r="C55" s="8">
        <f>SUM(C54)</f>
        <v>4782</v>
      </c>
      <c r="D55" s="8">
        <f t="shared" ref="D55:H55" si="13">SUM(D54)</f>
        <v>1219</v>
      </c>
      <c r="E55" s="8">
        <f t="shared" si="13"/>
        <v>1532</v>
      </c>
      <c r="F55" s="8">
        <f t="shared" si="13"/>
        <v>9782</v>
      </c>
      <c r="G55" s="8">
        <f t="shared" si="13"/>
        <v>0</v>
      </c>
      <c r="H55" s="8">
        <f t="shared" si="13"/>
        <v>0</v>
      </c>
      <c r="I55" s="8">
        <f t="shared" si="7"/>
        <v>17315</v>
      </c>
    </row>
    <row r="56" spans="1:9" ht="13.5" thickBot="1" x14ac:dyDescent="0.25">
      <c r="A56" s="16" t="s">
        <v>58</v>
      </c>
      <c r="B56" s="1" t="s">
        <v>59</v>
      </c>
      <c r="C56" s="7">
        <v>19333</v>
      </c>
      <c r="D56" s="7">
        <v>996</v>
      </c>
      <c r="E56" s="7">
        <v>5126</v>
      </c>
      <c r="F56" s="7">
        <v>16960</v>
      </c>
      <c r="G56" s="7">
        <v>0</v>
      </c>
      <c r="H56" s="7">
        <v>0</v>
      </c>
      <c r="I56" s="9">
        <f t="shared" si="7"/>
        <v>42415</v>
      </c>
    </row>
    <row r="57" spans="1:9" ht="13.5" thickBot="1" x14ac:dyDescent="0.25">
      <c r="A57" s="17"/>
      <c r="B57" s="1" t="s">
        <v>60</v>
      </c>
      <c r="C57" s="7">
        <v>6409</v>
      </c>
      <c r="D57" s="7">
        <v>286</v>
      </c>
      <c r="E57" s="7">
        <v>798</v>
      </c>
      <c r="F57" s="7">
        <v>5201</v>
      </c>
      <c r="G57" s="7">
        <v>0</v>
      </c>
      <c r="H57" s="7">
        <v>0</v>
      </c>
      <c r="I57" s="9">
        <f t="shared" si="7"/>
        <v>12694</v>
      </c>
    </row>
    <row r="58" spans="1:9" ht="13.5" thickBot="1" x14ac:dyDescent="0.25">
      <c r="A58" s="17"/>
      <c r="B58" s="1" t="s">
        <v>61</v>
      </c>
      <c r="C58" s="7">
        <v>3980</v>
      </c>
      <c r="D58" s="7">
        <v>126</v>
      </c>
      <c r="E58" s="7">
        <v>2692</v>
      </c>
      <c r="F58" s="7">
        <v>4216</v>
      </c>
      <c r="G58" s="7">
        <v>0</v>
      </c>
      <c r="H58" s="7">
        <v>0</v>
      </c>
      <c r="I58" s="9">
        <f t="shared" si="7"/>
        <v>11014</v>
      </c>
    </row>
    <row r="59" spans="1:9" ht="13.5" thickBot="1" x14ac:dyDescent="0.25">
      <c r="A59" s="17"/>
      <c r="B59" s="1" t="s">
        <v>62</v>
      </c>
      <c r="C59" s="7">
        <v>17595</v>
      </c>
      <c r="D59" s="7">
        <v>391</v>
      </c>
      <c r="E59" s="7">
        <v>1519</v>
      </c>
      <c r="F59" s="7">
        <v>13244</v>
      </c>
      <c r="G59" s="7">
        <v>0</v>
      </c>
      <c r="H59" s="7">
        <v>0</v>
      </c>
      <c r="I59" s="9">
        <f t="shared" si="7"/>
        <v>32749</v>
      </c>
    </row>
    <row r="60" spans="1:9" ht="13.5" thickBot="1" x14ac:dyDescent="0.25">
      <c r="A60" s="18"/>
      <c r="B60" s="2" t="s">
        <v>58</v>
      </c>
      <c r="C60" s="8">
        <f>SUM(C56:C59)</f>
        <v>47317</v>
      </c>
      <c r="D60" s="8">
        <f t="shared" ref="D60:H60" si="14">SUM(D56:D59)</f>
        <v>1799</v>
      </c>
      <c r="E60" s="8">
        <f t="shared" si="14"/>
        <v>10135</v>
      </c>
      <c r="F60" s="8">
        <f t="shared" si="14"/>
        <v>39621</v>
      </c>
      <c r="G60" s="8">
        <f t="shared" si="14"/>
        <v>0</v>
      </c>
      <c r="H60" s="8">
        <f t="shared" si="14"/>
        <v>0</v>
      </c>
      <c r="I60" s="8">
        <f t="shared" si="7"/>
        <v>98872</v>
      </c>
    </row>
    <row r="61" spans="1:9" ht="13.5" thickBot="1" x14ac:dyDescent="0.25">
      <c r="A61" s="16" t="s">
        <v>63</v>
      </c>
      <c r="B61" s="1" t="s">
        <v>64</v>
      </c>
      <c r="C61" s="7">
        <v>9085</v>
      </c>
      <c r="D61" s="7">
        <v>4010</v>
      </c>
      <c r="E61" s="7">
        <v>2685</v>
      </c>
      <c r="F61" s="7">
        <v>17086</v>
      </c>
      <c r="G61" s="7">
        <v>0</v>
      </c>
      <c r="H61" s="7">
        <v>0</v>
      </c>
      <c r="I61" s="9">
        <f t="shared" si="7"/>
        <v>32866</v>
      </c>
    </row>
    <row r="62" spans="1:9" ht="13.5" thickBot="1" x14ac:dyDescent="0.25">
      <c r="A62" s="18"/>
      <c r="B62" s="2" t="s">
        <v>63</v>
      </c>
      <c r="C62" s="8">
        <f>SUM(C61)</f>
        <v>9085</v>
      </c>
      <c r="D62" s="8">
        <f t="shared" ref="D62:H62" si="15">SUM(D61)</f>
        <v>4010</v>
      </c>
      <c r="E62" s="8">
        <f t="shared" si="15"/>
        <v>2685</v>
      </c>
      <c r="F62" s="8">
        <f t="shared" si="15"/>
        <v>17086</v>
      </c>
      <c r="G62" s="8">
        <f t="shared" si="15"/>
        <v>0</v>
      </c>
      <c r="H62" s="8">
        <f t="shared" si="15"/>
        <v>0</v>
      </c>
      <c r="I62" s="8">
        <f t="shared" si="7"/>
        <v>32866</v>
      </c>
    </row>
    <row r="63" spans="1:9" ht="13.5" thickBot="1" x14ac:dyDescent="0.25">
      <c r="A63" s="16" t="s">
        <v>65</v>
      </c>
      <c r="B63" s="1" t="s">
        <v>66</v>
      </c>
      <c r="C63" s="7">
        <v>1128</v>
      </c>
      <c r="D63" s="7">
        <v>720</v>
      </c>
      <c r="E63" s="7">
        <v>4467</v>
      </c>
      <c r="F63" s="7">
        <v>4126</v>
      </c>
      <c r="G63" s="7">
        <v>0</v>
      </c>
      <c r="H63" s="7">
        <v>0</v>
      </c>
      <c r="I63" s="9">
        <f t="shared" si="7"/>
        <v>10441</v>
      </c>
    </row>
    <row r="64" spans="1:9" ht="13.5" thickBot="1" x14ac:dyDescent="0.25">
      <c r="A64" s="18"/>
      <c r="B64" s="2" t="s">
        <v>65</v>
      </c>
      <c r="C64" s="8">
        <f>SUM(C63)</f>
        <v>1128</v>
      </c>
      <c r="D64" s="8">
        <f t="shared" ref="D64:H64" si="16">SUM(D63)</f>
        <v>720</v>
      </c>
      <c r="E64" s="8">
        <f t="shared" si="16"/>
        <v>4467</v>
      </c>
      <c r="F64" s="8">
        <f t="shared" si="16"/>
        <v>4126</v>
      </c>
      <c r="G64" s="8">
        <f t="shared" si="16"/>
        <v>0</v>
      </c>
      <c r="H64" s="8">
        <f t="shared" si="16"/>
        <v>0</v>
      </c>
      <c r="I64" s="8">
        <f t="shared" si="7"/>
        <v>10441</v>
      </c>
    </row>
    <row r="65" spans="1:9" ht="13.5" thickBot="1" x14ac:dyDescent="0.25">
      <c r="A65" s="16" t="s">
        <v>67</v>
      </c>
      <c r="B65" s="1" t="s">
        <v>68</v>
      </c>
      <c r="C65" s="7">
        <v>90118</v>
      </c>
      <c r="D65" s="7">
        <v>81525</v>
      </c>
      <c r="E65" s="7">
        <v>5638</v>
      </c>
      <c r="F65" s="7">
        <f>80433+14</f>
        <v>80447</v>
      </c>
      <c r="G65" s="7">
        <v>0</v>
      </c>
      <c r="H65" s="7"/>
      <c r="I65" s="9">
        <f t="shared" si="7"/>
        <v>257728</v>
      </c>
    </row>
    <row r="66" spans="1:9" ht="13.5" thickBot="1" x14ac:dyDescent="0.25">
      <c r="A66" s="18"/>
      <c r="B66" s="2" t="s">
        <v>67</v>
      </c>
      <c r="C66" s="8">
        <f>SUM(C65)</f>
        <v>90118</v>
      </c>
      <c r="D66" s="8">
        <f t="shared" ref="D66:H66" si="17">SUM(D65)</f>
        <v>81525</v>
      </c>
      <c r="E66" s="8">
        <f t="shared" si="17"/>
        <v>5638</v>
      </c>
      <c r="F66" s="8">
        <f t="shared" si="17"/>
        <v>80447</v>
      </c>
      <c r="G66" s="8">
        <v>0</v>
      </c>
      <c r="H66" s="8">
        <f t="shared" si="17"/>
        <v>0</v>
      </c>
      <c r="I66" s="8">
        <f t="shared" si="7"/>
        <v>257728</v>
      </c>
    </row>
    <row r="67" spans="1:9" ht="13.5" thickBot="1" x14ac:dyDescent="0.25">
      <c r="A67" s="16" t="s">
        <v>69</v>
      </c>
      <c r="B67" s="1" t="s">
        <v>70</v>
      </c>
      <c r="C67" s="7">
        <v>1902</v>
      </c>
      <c r="D67" s="7">
        <v>397</v>
      </c>
      <c r="E67" s="7">
        <v>90</v>
      </c>
      <c r="F67" s="7">
        <v>1420</v>
      </c>
      <c r="G67" s="7">
        <v>0</v>
      </c>
      <c r="H67" s="7">
        <v>0</v>
      </c>
      <c r="I67" s="9">
        <f t="shared" si="7"/>
        <v>3809</v>
      </c>
    </row>
    <row r="68" spans="1:9" ht="13.5" thickBot="1" x14ac:dyDescent="0.25">
      <c r="A68" s="17"/>
      <c r="B68" s="1" t="s">
        <v>71</v>
      </c>
      <c r="C68" s="7">
        <v>1041</v>
      </c>
      <c r="D68" s="7">
        <v>2358</v>
      </c>
      <c r="E68" s="7">
        <v>1132</v>
      </c>
      <c r="F68" s="7">
        <v>2575</v>
      </c>
      <c r="G68" s="7">
        <v>0</v>
      </c>
      <c r="H68" s="7">
        <v>0</v>
      </c>
      <c r="I68" s="9">
        <f t="shared" si="7"/>
        <v>7106</v>
      </c>
    </row>
    <row r="69" spans="1:9" ht="13.5" thickBot="1" x14ac:dyDescent="0.25">
      <c r="A69" s="17"/>
      <c r="B69" s="1" t="s">
        <v>72</v>
      </c>
      <c r="C69" s="7">
        <v>9980</v>
      </c>
      <c r="D69" s="7">
        <v>154</v>
      </c>
      <c r="E69" s="7">
        <v>122</v>
      </c>
      <c r="F69" s="7">
        <v>4088</v>
      </c>
      <c r="G69" s="7">
        <v>0</v>
      </c>
      <c r="H69" s="7">
        <v>0</v>
      </c>
      <c r="I69" s="9">
        <f t="shared" si="7"/>
        <v>14344</v>
      </c>
    </row>
    <row r="70" spans="1:9" ht="13.5" thickBot="1" x14ac:dyDescent="0.25">
      <c r="A70" s="18"/>
      <c r="B70" s="2" t="s">
        <v>69</v>
      </c>
      <c r="C70" s="8">
        <f>SUM(C67:C69)</f>
        <v>12923</v>
      </c>
      <c r="D70" s="8">
        <f t="shared" ref="D70:H70" si="18">SUM(D67:D69)</f>
        <v>2909</v>
      </c>
      <c r="E70" s="8">
        <f t="shared" si="18"/>
        <v>1344</v>
      </c>
      <c r="F70" s="8">
        <f t="shared" si="18"/>
        <v>8083</v>
      </c>
      <c r="G70" s="8">
        <f t="shared" si="18"/>
        <v>0</v>
      </c>
      <c r="H70" s="8">
        <f t="shared" si="18"/>
        <v>0</v>
      </c>
      <c r="I70" s="8">
        <f t="shared" ref="I70:I79" si="19">SUM(C70:H70)</f>
        <v>25259</v>
      </c>
    </row>
    <row r="71" spans="1:9" ht="13.5" thickBot="1" x14ac:dyDescent="0.25">
      <c r="A71" s="16" t="s">
        <v>73</v>
      </c>
      <c r="B71" s="1" t="s">
        <v>74</v>
      </c>
      <c r="C71" s="7">
        <v>12156</v>
      </c>
      <c r="D71" s="7">
        <v>4209</v>
      </c>
      <c r="E71" s="7">
        <v>3153</v>
      </c>
      <c r="F71" s="7">
        <v>16291</v>
      </c>
      <c r="G71" s="7">
        <v>0</v>
      </c>
      <c r="H71" s="7">
        <v>0</v>
      </c>
      <c r="I71" s="9">
        <f t="shared" si="19"/>
        <v>35809</v>
      </c>
    </row>
    <row r="72" spans="1:9" ht="13.5" thickBot="1" x14ac:dyDescent="0.25">
      <c r="A72" s="18"/>
      <c r="B72" s="2" t="s">
        <v>73</v>
      </c>
      <c r="C72" s="8">
        <f>SUM(C71)</f>
        <v>12156</v>
      </c>
      <c r="D72" s="8">
        <f t="shared" ref="D72:H72" si="20">SUM(D71)</f>
        <v>4209</v>
      </c>
      <c r="E72" s="8">
        <f t="shared" si="20"/>
        <v>3153</v>
      </c>
      <c r="F72" s="8">
        <f t="shared" si="20"/>
        <v>16291</v>
      </c>
      <c r="G72" s="8">
        <f t="shared" si="20"/>
        <v>0</v>
      </c>
      <c r="H72" s="8">
        <f t="shared" si="20"/>
        <v>0</v>
      </c>
      <c r="I72" s="8">
        <f t="shared" si="19"/>
        <v>35809</v>
      </c>
    </row>
    <row r="73" spans="1:9" ht="13.5" thickBot="1" x14ac:dyDescent="0.25">
      <c r="A73" s="16" t="s">
        <v>75</v>
      </c>
      <c r="B73" s="1" t="s">
        <v>76</v>
      </c>
      <c r="C73" s="7">
        <v>2877</v>
      </c>
      <c r="D73" s="7">
        <v>30739</v>
      </c>
      <c r="E73" s="7">
        <v>829</v>
      </c>
      <c r="F73" s="7">
        <v>19485</v>
      </c>
      <c r="G73" s="7">
        <v>0</v>
      </c>
      <c r="H73" s="7">
        <v>0</v>
      </c>
      <c r="I73" s="9">
        <f t="shared" si="19"/>
        <v>53930</v>
      </c>
    </row>
    <row r="74" spans="1:9" ht="13.5" thickBot="1" x14ac:dyDescent="0.25">
      <c r="A74" s="18"/>
      <c r="B74" s="2" t="s">
        <v>75</v>
      </c>
      <c r="C74" s="8">
        <f>SUM(C73)</f>
        <v>2877</v>
      </c>
      <c r="D74" s="8">
        <f t="shared" ref="D74:H74" si="21">SUM(D73)</f>
        <v>30739</v>
      </c>
      <c r="E74" s="8">
        <f t="shared" si="21"/>
        <v>829</v>
      </c>
      <c r="F74" s="8">
        <f t="shared" si="21"/>
        <v>19485</v>
      </c>
      <c r="G74" s="8">
        <f t="shared" si="21"/>
        <v>0</v>
      </c>
      <c r="H74" s="8">
        <f t="shared" si="21"/>
        <v>0</v>
      </c>
      <c r="I74" s="8">
        <f t="shared" si="19"/>
        <v>53930</v>
      </c>
    </row>
    <row r="75" spans="1:9" ht="13.5" thickBot="1" x14ac:dyDescent="0.25">
      <c r="A75" s="16" t="s">
        <v>77</v>
      </c>
      <c r="B75" s="1" t="s">
        <v>78</v>
      </c>
      <c r="C75" s="7">
        <v>8806</v>
      </c>
      <c r="D75" s="7">
        <v>23545</v>
      </c>
      <c r="E75" s="7">
        <v>5383</v>
      </c>
      <c r="F75" s="7">
        <v>18054</v>
      </c>
      <c r="G75" s="7">
        <v>0</v>
      </c>
      <c r="H75" s="7">
        <v>0</v>
      </c>
      <c r="I75" s="9">
        <f t="shared" si="19"/>
        <v>55788</v>
      </c>
    </row>
    <row r="76" spans="1:9" ht="13.5" thickBot="1" x14ac:dyDescent="0.25">
      <c r="A76" s="17"/>
      <c r="B76" s="1" t="s">
        <v>79</v>
      </c>
      <c r="C76" s="7">
        <v>9279</v>
      </c>
      <c r="D76" s="7">
        <v>3297</v>
      </c>
      <c r="E76" s="7">
        <v>2363</v>
      </c>
      <c r="F76" s="7">
        <v>5874</v>
      </c>
      <c r="G76" s="7">
        <v>0</v>
      </c>
      <c r="H76" s="7">
        <v>0</v>
      </c>
      <c r="I76" s="9">
        <f t="shared" si="19"/>
        <v>20813</v>
      </c>
    </row>
    <row r="77" spans="1:9" ht="13.5" thickBot="1" x14ac:dyDescent="0.25">
      <c r="A77" s="17"/>
      <c r="B77" s="1" t="s">
        <v>80</v>
      </c>
      <c r="C77" s="7">
        <v>27769</v>
      </c>
      <c r="D77" s="7">
        <v>25496</v>
      </c>
      <c r="E77" s="7">
        <v>9716</v>
      </c>
      <c r="F77" s="7">
        <v>23797</v>
      </c>
      <c r="G77" s="7">
        <v>0</v>
      </c>
      <c r="H77" s="7">
        <v>0</v>
      </c>
      <c r="I77" s="9">
        <f t="shared" si="19"/>
        <v>86778</v>
      </c>
    </row>
    <row r="78" spans="1:9" ht="13.5" thickBot="1" x14ac:dyDescent="0.25">
      <c r="A78" s="18"/>
      <c r="B78" s="2" t="s">
        <v>77</v>
      </c>
      <c r="C78" s="8">
        <f>SUM(C75:C77)</f>
        <v>45854</v>
      </c>
      <c r="D78" s="8">
        <f t="shared" ref="D78:H78" si="22">SUM(D75:D77)</f>
        <v>52338</v>
      </c>
      <c r="E78" s="8">
        <f t="shared" si="22"/>
        <v>17462</v>
      </c>
      <c r="F78" s="8">
        <f t="shared" si="22"/>
        <v>47725</v>
      </c>
      <c r="G78" s="8">
        <f t="shared" si="22"/>
        <v>0</v>
      </c>
      <c r="H78" s="8">
        <f t="shared" si="22"/>
        <v>0</v>
      </c>
      <c r="I78" s="8">
        <f t="shared" si="19"/>
        <v>163379</v>
      </c>
    </row>
    <row r="79" spans="1:9" ht="13.5" thickBot="1" x14ac:dyDescent="0.25">
      <c r="A79" s="21" t="s">
        <v>7</v>
      </c>
      <c r="B79" s="22"/>
      <c r="C79" s="9">
        <f>SUM(C7+C16+C20+C23+C25+C31+C41+C46+C48+C50+C53+C55+C60+C62+C64+C66+C70+C72+C74+C78)</f>
        <v>504040</v>
      </c>
      <c r="D79" s="9">
        <f>SUM(D7+D16+D20+D23+D25+D31+D41+D46+D48+D50+D53+D55+D60+D62+D64+D66+D70+D72+D74+D78)</f>
        <v>352081</v>
      </c>
      <c r="E79" s="9">
        <f>SUM(E7+E16+E20+E23+E25+E31+E41+E46+E48+E50+E53+E55+E60+E62+E64+E66+E70+E72+E74+E78)</f>
        <v>201318</v>
      </c>
      <c r="F79" s="9">
        <f>SUM(F7+F16+F20+F23+F25+F31+F41+F46+F48+F50+F53+F55+F60+F62+F64+F66+F70+F72+F74+F78)</f>
        <v>506756</v>
      </c>
      <c r="G79" s="9">
        <f>SUM(G7+G16+G20+G23+G25+G31+G41+G46+G48+G50+G53+G55+G60+G62+G64+G66+G70+G72+G74+G78)</f>
        <v>7969</v>
      </c>
      <c r="H79" s="9">
        <f>SUM(H7+H16+H20+H23+H25+H31+H41+H46+H48+H50+H53+H55+H60+H62+H64+H66+H70+H72+H74+H78)</f>
        <v>0</v>
      </c>
      <c r="I79" s="9">
        <f t="shared" si="19"/>
        <v>1572164</v>
      </c>
    </row>
  </sheetData>
  <mergeCells count="22">
    <mergeCell ref="A32:A41"/>
    <mergeCell ref="A42:A46"/>
    <mergeCell ref="A47:A48"/>
    <mergeCell ref="A49:A50"/>
    <mergeCell ref="A51:A53"/>
    <mergeCell ref="A54:A55"/>
    <mergeCell ref="A56:A60"/>
    <mergeCell ref="A61:A62"/>
    <mergeCell ref="A63:A64"/>
    <mergeCell ref="A79:B79"/>
    <mergeCell ref="A65:A66"/>
    <mergeCell ref="A67:A70"/>
    <mergeCell ref="A71:A72"/>
    <mergeCell ref="A73:A74"/>
    <mergeCell ref="A75:A78"/>
    <mergeCell ref="A26:A31"/>
    <mergeCell ref="A5:B5"/>
    <mergeCell ref="A6:A7"/>
    <mergeCell ref="A8:A16"/>
    <mergeCell ref="A17:A20"/>
    <mergeCell ref="A21:A23"/>
    <mergeCell ref="A24:A25"/>
  </mergeCells>
  <pageMargins left="0.7" right="0.7" top="0.75" bottom="0.75" header="0.3" footer="0.3"/>
  <pageSetup paperSize="9" orientation="portrait" r:id="rId1"/>
  <ignoredErrors>
    <ignoredError sqref="G70" formulaRange="1"/>
    <ignoredError sqref="G7 F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Burgueño Guijarro, Jose Luis</dc:creator>
  <cp:lastModifiedBy>Garrudo Sanchez, Rosaura Cristina</cp:lastModifiedBy>
  <dcterms:created xsi:type="dcterms:W3CDTF">2024-02-08T09:15:45Z</dcterms:created>
  <dcterms:modified xsi:type="dcterms:W3CDTF">2025-01-20T08:14:54Z</dcterms:modified>
</cp:coreProperties>
</file>