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I:\Datos Abiertos\04 - Colectivo\Uso de servicios electrónicos\"/>
    </mc:Choice>
  </mc:AlternateContent>
  <xr:revisionPtr revIDLastSave="0" documentId="8_{A0171F40-1F76-4D67-A11C-84CF7B8667B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" l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N5" i="1"/>
  <c r="N6" i="1"/>
  <c r="N7" i="1"/>
  <c r="N8" i="1"/>
  <c r="H6" i="1"/>
  <c r="D5" i="1"/>
  <c r="D6" i="1"/>
  <c r="J5" i="1"/>
  <c r="J6" i="1"/>
  <c r="J7" i="1"/>
  <c r="J8" i="1"/>
  <c r="M40" i="1"/>
  <c r="K40" i="1"/>
  <c r="I40" i="1"/>
  <c r="G40" i="1"/>
  <c r="E40" i="1"/>
  <c r="M27" i="1"/>
  <c r="K27" i="1"/>
  <c r="I27" i="1"/>
  <c r="G27" i="1"/>
  <c r="E27" i="1"/>
  <c r="M22" i="1"/>
  <c r="K22" i="1"/>
  <c r="I22" i="1"/>
  <c r="G22" i="1"/>
  <c r="H22" i="1" s="1"/>
  <c r="E22" i="1"/>
  <c r="M35" i="1"/>
  <c r="K35" i="1"/>
  <c r="I35" i="1"/>
  <c r="J35" i="1" s="1"/>
  <c r="G35" i="1"/>
  <c r="E35" i="1"/>
  <c r="J32" i="1"/>
  <c r="J30" i="1"/>
  <c r="I31" i="1"/>
  <c r="J31" i="1" s="1"/>
  <c r="N49" i="1"/>
  <c r="L49" i="1"/>
  <c r="L48" i="1"/>
  <c r="H50" i="1"/>
  <c r="H49" i="1"/>
  <c r="H48" i="1"/>
  <c r="D49" i="1"/>
  <c r="D50" i="1"/>
  <c r="D48" i="1"/>
  <c r="M50" i="1"/>
  <c r="N48" i="1" s="1"/>
  <c r="K50" i="1"/>
  <c r="L50" i="1" s="1"/>
  <c r="I50" i="1"/>
  <c r="J48" i="1" s="1"/>
  <c r="N80" i="1"/>
  <c r="N77" i="1"/>
  <c r="N76" i="1"/>
  <c r="N75" i="1"/>
  <c r="N72" i="1"/>
  <c r="N71" i="1"/>
  <c r="N70" i="1"/>
  <c r="N67" i="1"/>
  <c r="N66" i="1"/>
  <c r="N65" i="1"/>
  <c r="N62" i="1"/>
  <c r="N61" i="1"/>
  <c r="N60" i="1"/>
  <c r="N57" i="1"/>
  <c r="N56" i="1"/>
  <c r="N55" i="1"/>
  <c r="N52" i="1"/>
  <c r="N51" i="1"/>
  <c r="N47" i="1"/>
  <c r="N44" i="1"/>
  <c r="N43" i="1"/>
  <c r="N42" i="1"/>
  <c r="N40" i="1"/>
  <c r="N39" i="1"/>
  <c r="N38" i="1"/>
  <c r="N37" i="1"/>
  <c r="N35" i="1"/>
  <c r="N34" i="1"/>
  <c r="N33" i="1"/>
  <c r="N29" i="1"/>
  <c r="N27" i="1"/>
  <c r="N26" i="1"/>
  <c r="N25" i="1"/>
  <c r="N24" i="1"/>
  <c r="N22" i="1"/>
  <c r="N21" i="1"/>
  <c r="N20" i="1"/>
  <c r="N19" i="1"/>
  <c r="N16" i="1"/>
  <c r="N15" i="1"/>
  <c r="N14" i="1"/>
  <c r="N12" i="1"/>
  <c r="N10" i="1"/>
  <c r="N9" i="1"/>
  <c r="N4" i="1"/>
  <c r="J80" i="1"/>
  <c r="J77" i="1"/>
  <c r="J76" i="1"/>
  <c r="J75" i="1"/>
  <c r="J72" i="1"/>
  <c r="J71" i="1"/>
  <c r="J70" i="1"/>
  <c r="J67" i="1"/>
  <c r="J66" i="1"/>
  <c r="J65" i="1"/>
  <c r="J62" i="1"/>
  <c r="J61" i="1"/>
  <c r="J60" i="1"/>
  <c r="J57" i="1"/>
  <c r="J56" i="1"/>
  <c r="J55" i="1"/>
  <c r="J52" i="1"/>
  <c r="J51" i="1"/>
  <c r="J47" i="1"/>
  <c r="J44" i="1"/>
  <c r="J43" i="1"/>
  <c r="J42" i="1"/>
  <c r="J40" i="1"/>
  <c r="J39" i="1"/>
  <c r="J38" i="1"/>
  <c r="J37" i="1"/>
  <c r="J34" i="1"/>
  <c r="J33" i="1"/>
  <c r="J29" i="1"/>
  <c r="J27" i="1"/>
  <c r="J26" i="1"/>
  <c r="J25" i="1"/>
  <c r="J24" i="1"/>
  <c r="J22" i="1"/>
  <c r="J21" i="1"/>
  <c r="J20" i="1"/>
  <c r="J19" i="1"/>
  <c r="J16" i="1"/>
  <c r="J15" i="1"/>
  <c r="J14" i="1"/>
  <c r="J12" i="1"/>
  <c r="J10" i="1"/>
  <c r="J9" i="1"/>
  <c r="J4" i="1"/>
  <c r="H80" i="1"/>
  <c r="H77" i="1"/>
  <c r="H76" i="1"/>
  <c r="H75" i="1"/>
  <c r="H72" i="1"/>
  <c r="H71" i="1"/>
  <c r="H70" i="1"/>
  <c r="H67" i="1"/>
  <c r="H66" i="1"/>
  <c r="H65" i="1"/>
  <c r="H62" i="1"/>
  <c r="H61" i="1"/>
  <c r="H60" i="1"/>
  <c r="H57" i="1"/>
  <c r="H56" i="1"/>
  <c r="H55" i="1"/>
  <c r="H52" i="1"/>
  <c r="H51" i="1"/>
  <c r="H47" i="1"/>
  <c r="H44" i="1"/>
  <c r="H43" i="1"/>
  <c r="H42" i="1"/>
  <c r="H40" i="1"/>
  <c r="H39" i="1"/>
  <c r="H38" i="1"/>
  <c r="H37" i="1"/>
  <c r="H35" i="1"/>
  <c r="H34" i="1"/>
  <c r="H33" i="1"/>
  <c r="H29" i="1"/>
  <c r="H27" i="1"/>
  <c r="H26" i="1"/>
  <c r="H25" i="1"/>
  <c r="H24" i="1"/>
  <c r="H21" i="1"/>
  <c r="H20" i="1"/>
  <c r="H19" i="1"/>
  <c r="H16" i="1"/>
  <c r="H15" i="1"/>
  <c r="H14" i="1"/>
  <c r="H12" i="1"/>
  <c r="H10" i="1"/>
  <c r="H9" i="1"/>
  <c r="H8" i="1"/>
  <c r="H5" i="1"/>
  <c r="H4" i="1"/>
  <c r="D37" i="1"/>
  <c r="D4" i="1"/>
  <c r="D52" i="1"/>
  <c r="D55" i="1"/>
  <c r="D51" i="1"/>
  <c r="D57" i="1"/>
  <c r="D60" i="1"/>
  <c r="D56" i="1"/>
  <c r="D62" i="1"/>
  <c r="D65" i="1"/>
  <c r="D61" i="1"/>
  <c r="D67" i="1"/>
  <c r="D70" i="1"/>
  <c r="D66" i="1"/>
  <c r="D72" i="1"/>
  <c r="D75" i="1"/>
  <c r="D71" i="1"/>
  <c r="D77" i="1"/>
  <c r="D80" i="1"/>
  <c r="D76" i="1"/>
  <c r="D44" i="1"/>
  <c r="D47" i="1"/>
  <c r="D43" i="1"/>
  <c r="D39" i="1"/>
  <c r="D42" i="1"/>
  <c r="D38" i="1"/>
  <c r="D34" i="1"/>
  <c r="D33" i="1"/>
  <c r="D26" i="1"/>
  <c r="D29" i="1"/>
  <c r="D25" i="1"/>
  <c r="D21" i="1"/>
  <c r="D24" i="1"/>
  <c r="D20" i="1"/>
  <c r="D16" i="1"/>
  <c r="D19" i="1"/>
  <c r="D15" i="1"/>
  <c r="D10" i="1"/>
  <c r="D12" i="1"/>
  <c r="D14" i="1"/>
  <c r="D9" i="1"/>
  <c r="E45" i="1"/>
  <c r="G45" i="1"/>
  <c r="H45" i="1" s="1"/>
  <c r="I45" i="1"/>
  <c r="J45" i="1" s="1"/>
  <c r="K45" i="1"/>
  <c r="M45" i="1"/>
  <c r="N45" i="1" s="1"/>
  <c r="E63" i="1"/>
  <c r="G63" i="1"/>
  <c r="H63" i="1" s="1"/>
  <c r="I63" i="1"/>
  <c r="J63" i="1" s="1"/>
  <c r="K63" i="1"/>
  <c r="M63" i="1"/>
  <c r="N63" i="1" s="1"/>
  <c r="E53" i="1"/>
  <c r="G53" i="1"/>
  <c r="H53" i="1" s="1"/>
  <c r="I53" i="1"/>
  <c r="J53" i="1" s="1"/>
  <c r="K53" i="1"/>
  <c r="M53" i="1"/>
  <c r="N53" i="1" s="1"/>
  <c r="E58" i="1"/>
  <c r="G58" i="1"/>
  <c r="H58" i="1" s="1"/>
  <c r="I58" i="1"/>
  <c r="J58" i="1" s="1"/>
  <c r="K58" i="1"/>
  <c r="M58" i="1"/>
  <c r="N58" i="1" s="1"/>
  <c r="E68" i="1"/>
  <c r="G68" i="1"/>
  <c r="H68" i="1" s="1"/>
  <c r="I68" i="1"/>
  <c r="J68" i="1" s="1"/>
  <c r="K68" i="1"/>
  <c r="M68" i="1"/>
  <c r="N68" i="1" s="1"/>
  <c r="E73" i="1"/>
  <c r="G73" i="1"/>
  <c r="H73" i="1" s="1"/>
  <c r="I73" i="1"/>
  <c r="J73" i="1" s="1"/>
  <c r="K73" i="1"/>
  <c r="M73" i="1"/>
  <c r="N73" i="1" s="1"/>
  <c r="E78" i="1"/>
  <c r="G78" i="1"/>
  <c r="H78" i="1" s="1"/>
  <c r="I78" i="1"/>
  <c r="J78" i="1" s="1"/>
  <c r="K78" i="1"/>
  <c r="M78" i="1"/>
  <c r="N78" i="1" s="1"/>
  <c r="C78" i="1"/>
  <c r="C73" i="1"/>
  <c r="D73" i="1" s="1"/>
  <c r="C68" i="1"/>
  <c r="C63" i="1"/>
  <c r="C58" i="1"/>
  <c r="D58" i="1" s="1"/>
  <c r="C53" i="1"/>
  <c r="C45" i="1"/>
  <c r="C40" i="1"/>
  <c r="C35" i="1"/>
  <c r="D35" i="1" s="1"/>
  <c r="C27" i="1"/>
  <c r="D27" i="1" s="1"/>
  <c r="C22" i="1"/>
  <c r="E17" i="1"/>
  <c r="G17" i="1"/>
  <c r="H17" i="1" s="1"/>
  <c r="I17" i="1"/>
  <c r="J17" i="1" s="1"/>
  <c r="K17" i="1"/>
  <c r="M17" i="1"/>
  <c r="N17" i="1" s="1"/>
  <c r="C17" i="1"/>
  <c r="D17" i="1" s="1"/>
  <c r="M13" i="1"/>
  <c r="N13" i="1" s="1"/>
  <c r="K13" i="1"/>
  <c r="I13" i="1"/>
  <c r="J13" i="1" s="1"/>
  <c r="G13" i="1"/>
  <c r="H13" i="1" s="1"/>
  <c r="E13" i="1"/>
  <c r="M11" i="1"/>
  <c r="N11" i="1" s="1"/>
  <c r="K11" i="1"/>
  <c r="I11" i="1"/>
  <c r="J11" i="1" s="1"/>
  <c r="G11" i="1"/>
  <c r="H11" i="1" s="1"/>
  <c r="E11" i="1"/>
  <c r="C11" i="1"/>
  <c r="D11" i="1" s="1"/>
  <c r="M6" i="1"/>
  <c r="K6" i="1"/>
  <c r="I6" i="1"/>
  <c r="G6" i="1"/>
  <c r="E6" i="1"/>
  <c r="C6" i="1"/>
  <c r="D8" i="1"/>
  <c r="M79" i="1"/>
  <c r="N79" i="1" s="1"/>
  <c r="K79" i="1"/>
  <c r="I79" i="1"/>
  <c r="J79" i="1" s="1"/>
  <c r="G79" i="1"/>
  <c r="H79" i="1" s="1"/>
  <c r="E79" i="1"/>
  <c r="C79" i="1"/>
  <c r="M74" i="1"/>
  <c r="N74" i="1" s="1"/>
  <c r="K74" i="1"/>
  <c r="I74" i="1"/>
  <c r="J74" i="1" s="1"/>
  <c r="G74" i="1"/>
  <c r="H74" i="1" s="1"/>
  <c r="E74" i="1"/>
  <c r="C74" i="1"/>
  <c r="D74" i="1" s="1"/>
  <c r="M69" i="1"/>
  <c r="N69" i="1" s="1"/>
  <c r="K69" i="1"/>
  <c r="I69" i="1"/>
  <c r="J69" i="1" s="1"/>
  <c r="G69" i="1"/>
  <c r="H69" i="1" s="1"/>
  <c r="E69" i="1"/>
  <c r="C69" i="1"/>
  <c r="M64" i="1"/>
  <c r="N64" i="1" s="1"/>
  <c r="K64" i="1"/>
  <c r="I64" i="1"/>
  <c r="J64" i="1" s="1"/>
  <c r="G64" i="1"/>
  <c r="H64" i="1" s="1"/>
  <c r="E64" i="1"/>
  <c r="C64" i="1"/>
  <c r="M59" i="1"/>
  <c r="N59" i="1" s="1"/>
  <c r="K59" i="1"/>
  <c r="I59" i="1"/>
  <c r="J59" i="1" s="1"/>
  <c r="G59" i="1"/>
  <c r="H59" i="1" s="1"/>
  <c r="E59" i="1"/>
  <c r="C59" i="1"/>
  <c r="D59" i="1" s="1"/>
  <c r="M54" i="1"/>
  <c r="N54" i="1" s="1"/>
  <c r="K54" i="1"/>
  <c r="I54" i="1"/>
  <c r="J54" i="1" s="1"/>
  <c r="G54" i="1"/>
  <c r="H54" i="1" s="1"/>
  <c r="E54" i="1"/>
  <c r="C54" i="1"/>
  <c r="D54" i="1" s="1"/>
  <c r="M46" i="1"/>
  <c r="N46" i="1" s="1"/>
  <c r="K46" i="1"/>
  <c r="I46" i="1"/>
  <c r="J46" i="1" s="1"/>
  <c r="G46" i="1"/>
  <c r="H46" i="1" s="1"/>
  <c r="E46" i="1"/>
  <c r="C46" i="1"/>
  <c r="M41" i="1"/>
  <c r="N41" i="1" s="1"/>
  <c r="K41" i="1"/>
  <c r="I41" i="1"/>
  <c r="J41" i="1" s="1"/>
  <c r="G41" i="1"/>
  <c r="H41" i="1" s="1"/>
  <c r="E41" i="1"/>
  <c r="C41" i="1"/>
  <c r="D41" i="1" s="1"/>
  <c r="M36" i="1"/>
  <c r="N36" i="1" s="1"/>
  <c r="K36" i="1"/>
  <c r="I36" i="1"/>
  <c r="J36" i="1" s="1"/>
  <c r="G36" i="1"/>
  <c r="H36" i="1" s="1"/>
  <c r="E36" i="1"/>
  <c r="C36" i="1"/>
  <c r="D36" i="1" s="1"/>
  <c r="M28" i="1"/>
  <c r="N28" i="1" s="1"/>
  <c r="K28" i="1"/>
  <c r="I28" i="1"/>
  <c r="J28" i="1" s="1"/>
  <c r="G28" i="1"/>
  <c r="H28" i="1" s="1"/>
  <c r="E28" i="1"/>
  <c r="C28" i="1"/>
  <c r="M23" i="1"/>
  <c r="N23" i="1" s="1"/>
  <c r="K23" i="1"/>
  <c r="I23" i="1"/>
  <c r="J23" i="1" s="1"/>
  <c r="G23" i="1"/>
  <c r="H23" i="1" s="1"/>
  <c r="E23" i="1"/>
  <c r="C23" i="1"/>
  <c r="E18" i="1"/>
  <c r="G18" i="1"/>
  <c r="H18" i="1" s="1"/>
  <c r="I18" i="1"/>
  <c r="J18" i="1" s="1"/>
  <c r="K18" i="1"/>
  <c r="M18" i="1"/>
  <c r="N18" i="1" s="1"/>
  <c r="C18" i="1"/>
  <c r="D18" i="1" s="1"/>
  <c r="C13" i="1"/>
  <c r="E7" i="1"/>
  <c r="G7" i="1"/>
  <c r="H7" i="1" s="1"/>
  <c r="I7" i="1"/>
  <c r="K7" i="1"/>
  <c r="M7" i="1"/>
  <c r="C7" i="1"/>
  <c r="D7" i="1" s="1"/>
  <c r="J49" i="1" l="1"/>
  <c r="J50" i="1"/>
  <c r="N50" i="1"/>
  <c r="D45" i="1"/>
  <c r="D13" i="1"/>
  <c r="D40" i="1"/>
  <c r="D64" i="1"/>
  <c r="D46" i="1"/>
  <c r="D23" i="1"/>
  <c r="D22" i="1"/>
  <c r="D53" i="1"/>
  <c r="D69" i="1"/>
  <c r="D63" i="1"/>
  <c r="D79" i="1"/>
  <c r="D78" i="1"/>
  <c r="D28" i="1"/>
  <c r="D68" i="1"/>
</calcChain>
</file>

<file path=xl/sharedStrings.xml><?xml version="1.0" encoding="utf-8"?>
<sst xmlns="http://schemas.openxmlformats.org/spreadsheetml/2006/main" count="104" uniqueCount="34">
  <si>
    <t>Sede</t>
  </si>
  <si>
    <t>Bajas Beneficiario</t>
  </si>
  <si>
    <t>App móvil</t>
  </si>
  <si>
    <t>Solicitud Talonario Recetas</t>
  </si>
  <si>
    <t>060</t>
  </si>
  <si>
    <t>Solicitud Tarjeta Afiliacion</t>
  </si>
  <si>
    <t>Alta en Entidad Sanitaria</t>
  </si>
  <si>
    <t>Cambio Entidad Sanitaria</t>
  </si>
  <si>
    <t>Solicitud Certificado Retenciones</t>
  </si>
  <si>
    <t>Solicitud Certificado Prestaciones Recibidas</t>
  </si>
  <si>
    <t>Modificaciones Datos</t>
  </si>
  <si>
    <t>Solicitud indemnizacíón L.P.N.I.</t>
  </si>
  <si>
    <t>Solicitud Certificado Asistencia Sanitaria Europea</t>
  </si>
  <si>
    <t>Solicitud Certificado datos Afiliación</t>
  </si>
  <si>
    <t>Solicitud Tarjeta Sanitaria Europea</t>
  </si>
  <si>
    <t>Modificación del tipo y número del documento de un beneficiario</t>
  </si>
  <si>
    <t>Solicitud de Reactivación de beneficiario</t>
  </si>
  <si>
    <t>Solicitud Certificado Cobertura Asistencia Sanitaria en el extranjero</t>
  </si>
  <si>
    <t>EVOLUCION Nº DE TRAMITES</t>
  </si>
  <si>
    <t>Tipo de trámite</t>
  </si>
  <si>
    <t>Canal</t>
  </si>
  <si>
    <t>2019 (%)</t>
  </si>
  <si>
    <t>Total canales electrónicos</t>
  </si>
  <si>
    <t>Total otros canales</t>
  </si>
  <si>
    <t>Cambio Forzoso de Entidad Sanitaria</t>
  </si>
  <si>
    <t xml:space="preserve">Total </t>
  </si>
  <si>
    <t>2020 (%)</t>
  </si>
  <si>
    <t>2021 (%)</t>
  </si>
  <si>
    <t>2022 (%)</t>
  </si>
  <si>
    <t>2023 (%)</t>
  </si>
  <si>
    <t>2024 (%)</t>
  </si>
  <si>
    <t>Total (procesos masivos)</t>
  </si>
  <si>
    <t>Total</t>
  </si>
  <si>
    <t>Alta de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</si>
</sst>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6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1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0" fontId="3" fillId="0" borderId="1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0" fillId="0" borderId="0" xfId="0" applyFont="1" applyAlignment="1">
      <alignment vertical="center" wrapText="1"/>
    </xf>
    <xf numFmtId="9" fontId="3" fillId="0" borderId="1" xfId="0" applyNumberFormat="1" applyFont="1" applyFill="1" applyBorder="1" applyAlignment="1">
      <alignment horizontal="right" vertical="top"/>
    </xf>
    <xf numFmtId="9" fontId="0" fillId="0" borderId="0" xfId="0" applyNumberFormat="1" applyFont="1"/>
    <xf numFmtId="3" fontId="4" fillId="0" borderId="1" xfId="0" applyNumberFormat="1" applyFont="1" applyFill="1" applyBorder="1"/>
    <xf numFmtId="0" fontId="4" fillId="0" borderId="2" xfId="0" applyFont="1" applyFill="1" applyBorder="1" applyAlignment="1">
      <alignment horizontal="left" vertical="top"/>
    </xf>
    <xf numFmtId="3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left" vertical="top"/>
    </xf>
    <xf numFmtId="3" fontId="3" fillId="0" borderId="3" xfId="0" applyNumberFormat="1" applyFont="1" applyFill="1" applyBorder="1" applyAlignment="1">
      <alignment horizontal="right" vertical="top"/>
    </xf>
    <xf numFmtId="9" fontId="3" fillId="0" borderId="3" xfId="0" applyNumberFormat="1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left" vertical="top"/>
    </xf>
    <xf numFmtId="3" fontId="3" fillId="0" borderId="9" xfId="0" applyNumberFormat="1" applyFont="1" applyFill="1" applyBorder="1" applyAlignment="1">
      <alignment horizontal="right" vertical="top"/>
    </xf>
    <xf numFmtId="9" fontId="3" fillId="0" borderId="9" xfId="0" applyNumberFormat="1" applyFont="1" applyFill="1" applyBorder="1" applyAlignment="1">
      <alignment horizontal="right" vertical="top"/>
    </xf>
    <xf numFmtId="0" fontId="4" fillId="0" borderId="13" xfId="0" applyFont="1" applyFill="1" applyBorder="1" applyAlignment="1">
      <alignment horizontal="left" vertical="top"/>
    </xf>
    <xf numFmtId="3" fontId="4" fillId="0" borderId="13" xfId="0" applyNumberFormat="1" applyFont="1" applyFill="1" applyBorder="1" applyAlignment="1">
      <alignment horizontal="right" vertical="top"/>
    </xf>
    <xf numFmtId="9" fontId="4" fillId="0" borderId="3" xfId="0" applyNumberFormat="1" applyFont="1" applyFill="1" applyBorder="1" applyAlignment="1">
      <alignment horizontal="right" vertical="top"/>
    </xf>
    <xf numFmtId="9" fontId="3" fillId="0" borderId="4" xfId="0" applyNumberFormat="1" applyFont="1" applyFill="1" applyBorder="1" applyAlignment="1">
      <alignment horizontal="right" vertical="top"/>
    </xf>
    <xf numFmtId="0" fontId="4" fillId="0" borderId="19" xfId="0" applyFont="1" applyFill="1" applyBorder="1" applyAlignment="1">
      <alignment vertical="top" wrapText="1"/>
    </xf>
    <xf numFmtId="9" fontId="3" fillId="0" borderId="20" xfId="0" applyNumberFormat="1" applyFont="1" applyFill="1" applyBorder="1" applyAlignment="1">
      <alignment horizontal="right" vertical="top"/>
    </xf>
    <xf numFmtId="9" fontId="3" fillId="0" borderId="10" xfId="0" applyNumberFormat="1" applyFont="1" applyFill="1" applyBorder="1" applyAlignment="1">
      <alignment horizontal="right" vertical="top"/>
    </xf>
    <xf numFmtId="9" fontId="3" fillId="0" borderId="21" xfId="0" applyNumberFormat="1" applyFont="1" applyFill="1" applyBorder="1" applyAlignment="1">
      <alignment horizontal="right" vertical="top"/>
    </xf>
    <xf numFmtId="9" fontId="3" fillId="0" borderId="18" xfId="0" applyNumberFormat="1" applyFont="1" applyFill="1" applyBorder="1" applyAlignment="1">
      <alignment horizontal="right" vertical="top"/>
    </xf>
    <xf numFmtId="9" fontId="3" fillId="0" borderId="22" xfId="0" applyNumberFormat="1" applyFont="1" applyFill="1" applyBorder="1" applyAlignment="1">
      <alignment horizontal="right" vertical="top"/>
    </xf>
    <xf numFmtId="9" fontId="3" fillId="0" borderId="11" xfId="0" applyNumberFormat="1" applyFont="1" applyFill="1" applyBorder="1" applyAlignment="1">
      <alignment horizontal="right" vertical="top"/>
    </xf>
    <xf numFmtId="9" fontId="3" fillId="0" borderId="13" xfId="0" applyNumberFormat="1" applyFont="1" applyFill="1" applyBorder="1" applyAlignment="1">
      <alignment horizontal="right" vertical="top"/>
    </xf>
    <xf numFmtId="9" fontId="3" fillId="0" borderId="14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left" vertical="top"/>
    </xf>
    <xf numFmtId="3" fontId="3" fillId="3" borderId="3" xfId="0" applyNumberFormat="1" applyFont="1" applyFill="1" applyBorder="1" applyAlignment="1">
      <alignment horizontal="right" vertical="top"/>
    </xf>
    <xf numFmtId="9" fontId="3" fillId="3" borderId="3" xfId="0" applyNumberFormat="1" applyFont="1" applyFill="1" applyBorder="1" applyAlignment="1">
      <alignment horizontal="right" vertical="top"/>
    </xf>
    <xf numFmtId="9" fontId="3" fillId="3" borderId="2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/>
    </xf>
    <xf numFmtId="3" fontId="3" fillId="3" borderId="1" xfId="0" applyNumberFormat="1" applyFont="1" applyFill="1" applyBorder="1" applyAlignment="1">
      <alignment horizontal="right" vertical="top"/>
    </xf>
    <xf numFmtId="9" fontId="3" fillId="3" borderId="1" xfId="0" applyNumberFormat="1" applyFont="1" applyFill="1" applyBorder="1" applyAlignment="1">
      <alignment horizontal="right" vertical="top"/>
    </xf>
    <xf numFmtId="9" fontId="3" fillId="3" borderId="1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/>
    </xf>
    <xf numFmtId="3" fontId="4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/>
    <xf numFmtId="0" fontId="4" fillId="3" borderId="2" xfId="0" applyFont="1" applyFill="1" applyBorder="1" applyAlignment="1">
      <alignment horizontal="left" vertical="top"/>
    </xf>
    <xf numFmtId="3" fontId="4" fillId="3" borderId="2" xfId="0" applyNumberFormat="1" applyFont="1" applyFill="1" applyBorder="1" applyAlignment="1">
      <alignment horizontal="right" vertical="top"/>
    </xf>
    <xf numFmtId="9" fontId="3" fillId="3" borderId="2" xfId="0" applyNumberFormat="1" applyFont="1" applyFill="1" applyBorder="1" applyAlignment="1">
      <alignment horizontal="right" vertical="top"/>
    </xf>
    <xf numFmtId="9" fontId="3" fillId="3" borderId="23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horizontal="left" vertical="top"/>
    </xf>
    <xf numFmtId="3" fontId="3" fillId="3" borderId="9" xfId="0" applyNumberFormat="1" applyFont="1" applyFill="1" applyBorder="1" applyAlignment="1">
      <alignment horizontal="right" vertical="top"/>
    </xf>
    <xf numFmtId="9" fontId="3" fillId="3" borderId="9" xfId="0" applyNumberFormat="1" applyFont="1" applyFill="1" applyBorder="1" applyAlignment="1">
      <alignment horizontal="right" vertical="top"/>
    </xf>
    <xf numFmtId="9" fontId="3" fillId="3" borderId="10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/>
    <xf numFmtId="3" fontId="3" fillId="3" borderId="1" xfId="0" applyNumberFormat="1" applyFont="1" applyFill="1" applyBorder="1"/>
    <xf numFmtId="0" fontId="4" fillId="3" borderId="13" xfId="0" applyFont="1" applyFill="1" applyBorder="1" applyAlignment="1">
      <alignment horizontal="left" vertical="top"/>
    </xf>
    <xf numFmtId="3" fontId="4" fillId="3" borderId="13" xfId="0" applyNumberFormat="1" applyFont="1" applyFill="1" applyBorder="1" applyAlignment="1">
      <alignment horizontal="right" vertical="top"/>
    </xf>
    <xf numFmtId="9" fontId="3" fillId="3" borderId="13" xfId="0" applyNumberFormat="1" applyFont="1" applyFill="1" applyBorder="1" applyAlignment="1">
      <alignment horizontal="right" vertical="top"/>
    </xf>
    <xf numFmtId="9" fontId="3" fillId="3" borderId="14" xfId="0" applyNumberFormat="1" applyFont="1" applyFill="1" applyBorder="1" applyAlignment="1">
      <alignment horizontal="right" vertical="top"/>
    </xf>
    <xf numFmtId="0" fontId="3" fillId="3" borderId="9" xfId="0" applyFont="1" applyFill="1" applyBorder="1"/>
    <xf numFmtId="9" fontId="3" fillId="3" borderId="18" xfId="0" applyNumberFormat="1" applyFont="1" applyFill="1" applyBorder="1" applyAlignment="1">
      <alignment horizontal="right" vertical="top"/>
    </xf>
    <xf numFmtId="9" fontId="3" fillId="3" borderId="22" xfId="0" applyNumberFormat="1" applyFont="1" applyFill="1" applyBorder="1" applyAlignment="1">
      <alignment horizontal="right" vertical="top"/>
    </xf>
    <xf numFmtId="9" fontId="3" fillId="3" borderId="4" xfId="0" applyNumberFormat="1" applyFont="1" applyFill="1" applyBorder="1" applyAlignment="1">
      <alignment horizontal="right" vertical="top"/>
    </xf>
    <xf numFmtId="9" fontId="3" fillId="3" borderId="20" xfId="0" applyNumberFormat="1" applyFont="1" applyFill="1" applyBorder="1" applyAlignment="1">
      <alignment horizontal="right" vertical="top"/>
    </xf>
    <xf numFmtId="0" fontId="0" fillId="0" borderId="0" xfId="0" applyFont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24" xfId="0" applyFont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9" fontId="4" fillId="0" borderId="21" xfId="0" applyNumberFormat="1" applyFont="1" applyFill="1" applyBorder="1" applyAlignment="1">
      <alignment horizontal="right" vertical="top"/>
    </xf>
    <xf numFmtId="0" fontId="4" fillId="3" borderId="9" xfId="0" applyFont="1" applyFill="1" applyBorder="1" applyAlignment="1">
      <alignment horizontal="left" vertical="top"/>
    </xf>
    <xf numFmtId="3" fontId="4" fillId="3" borderId="9" xfId="0" applyNumberFormat="1" applyFont="1" applyFill="1" applyBorder="1" applyAlignment="1">
      <alignment horizontal="right" vertical="top"/>
    </xf>
    <xf numFmtId="9" fontId="4" fillId="3" borderId="9" xfId="0" applyNumberFormat="1" applyFont="1" applyFill="1" applyBorder="1" applyAlignment="1">
      <alignment horizontal="right" vertical="top"/>
    </xf>
    <xf numFmtId="9" fontId="4" fillId="3" borderId="1" xfId="0" applyNumberFormat="1" applyFont="1" applyFill="1" applyBorder="1" applyAlignment="1">
      <alignment horizontal="right" vertical="top"/>
    </xf>
    <xf numFmtId="9" fontId="4" fillId="3" borderId="13" xfId="0" applyNumberFormat="1" applyFont="1" applyFill="1" applyBorder="1" applyAlignment="1">
      <alignment horizontal="right" vertical="top"/>
    </xf>
    <xf numFmtId="0" fontId="5" fillId="2" borderId="19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164" fontId="5" fillId="2" borderId="25" xfId="0" applyNumberFormat="1" applyFont="1" applyFill="1" applyBorder="1" applyAlignment="1">
      <alignment horizontal="center" vertical="center"/>
    </xf>
    <xf numFmtId="164" fontId="5" fillId="2" borderId="26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wrapText="1"/>
    </xf>
    <xf numFmtId="0" fontId="4" fillId="0" borderId="17" xfId="0" applyFont="1" applyFill="1" applyBorder="1" applyAlignment="1">
      <alignment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wrapText="1"/>
    </xf>
    <xf numFmtId="0" fontId="4" fillId="3" borderId="17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top" indent="2"/>
    </xf>
    <xf numFmtId="0" fontId="0" fillId="0" borderId="0" xfId="0" applyFont="1"/>
    <xf numFmtId="0" fontId="4" fillId="0" borderId="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zoomScale="85" zoomScaleNormal="85" workbookViewId="0">
      <selection activeCell="C82" sqref="C82"/>
    </sheetView>
  </sheetViews>
  <sheetFormatPr baseColWidth="10" defaultColWidth="8.73046875" defaultRowHeight="12.75" customHeight="1" x14ac:dyDescent="0.35"/>
  <cols>
    <col min="1" max="1" width="39.19921875" style="3" customWidth="1"/>
    <col min="2" max="2" width="39.46484375" style="4" customWidth="1"/>
    <col min="3" max="3" width="11.19921875" style="4" bestFit="1" customWidth="1"/>
    <col min="4" max="4" width="11.19921875" style="10" customWidth="1"/>
    <col min="5" max="5" width="11.19921875" style="4" bestFit="1" customWidth="1"/>
    <col min="6" max="6" width="11.19921875" style="10" customWidth="1"/>
    <col min="7" max="7" width="11.19921875" style="4" bestFit="1" customWidth="1"/>
    <col min="8" max="8" width="11.19921875" style="10" customWidth="1"/>
    <col min="9" max="9" width="11.19921875" style="4" bestFit="1" customWidth="1"/>
    <col min="10" max="10" width="11.19921875" style="10" customWidth="1"/>
    <col min="11" max="11" width="11.19921875" style="4" bestFit="1" customWidth="1"/>
    <col min="12" max="12" width="11.19921875" style="10" customWidth="1"/>
    <col min="13" max="13" width="11.19921875" style="4" bestFit="1" customWidth="1"/>
    <col min="14" max="14" width="11.19921875" style="10" customWidth="1"/>
    <col min="15" max="16384" width="8.73046875" style="4"/>
  </cols>
  <sheetData>
    <row r="1" spans="1:15" s="8" customFormat="1" ht="16.5" customHeight="1" thickBot="1" x14ac:dyDescent="0.4">
      <c r="A1" s="68" t="s">
        <v>18</v>
      </c>
    </row>
    <row r="2" spans="1:15" ht="13.15" thickBot="1" x14ac:dyDescent="0.4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4"/>
    </row>
    <row r="3" spans="1:15" s="67" customFormat="1" ht="20" customHeight="1" thickBot="1" x14ac:dyDescent="0.4">
      <c r="A3" s="82" t="s">
        <v>19</v>
      </c>
      <c r="B3" s="83" t="s">
        <v>20</v>
      </c>
      <c r="C3" s="84">
        <v>2019</v>
      </c>
      <c r="D3" s="84" t="s">
        <v>21</v>
      </c>
      <c r="E3" s="84">
        <v>2020</v>
      </c>
      <c r="F3" s="84" t="s">
        <v>26</v>
      </c>
      <c r="G3" s="84">
        <v>2021</v>
      </c>
      <c r="H3" s="84" t="s">
        <v>27</v>
      </c>
      <c r="I3" s="84">
        <v>2022</v>
      </c>
      <c r="J3" s="84" t="s">
        <v>28</v>
      </c>
      <c r="K3" s="84">
        <v>2023</v>
      </c>
      <c r="L3" s="84" t="s">
        <v>29</v>
      </c>
      <c r="M3" s="84">
        <v>2024</v>
      </c>
      <c r="N3" s="85" t="s">
        <v>30</v>
      </c>
    </row>
    <row r="4" spans="1:15" x14ac:dyDescent="0.35">
      <c r="A4" s="89" t="s">
        <v>1</v>
      </c>
      <c r="B4" s="17" t="s">
        <v>0</v>
      </c>
      <c r="C4" s="18">
        <v>4497</v>
      </c>
      <c r="D4" s="19">
        <f>C4/$C$8</f>
        <v>0.15478075308047085</v>
      </c>
      <c r="E4" s="18">
        <v>6943</v>
      </c>
      <c r="F4" s="19">
        <f>E4/$E$8</f>
        <v>0.33033590255971074</v>
      </c>
      <c r="G4" s="18">
        <v>12863</v>
      </c>
      <c r="H4" s="19">
        <f>G4/$G$8</f>
        <v>0.35620724986846114</v>
      </c>
      <c r="I4" s="18">
        <v>14757</v>
      </c>
      <c r="J4" s="19">
        <f>I4/$I$8</f>
        <v>0.34314614579700037</v>
      </c>
      <c r="K4" s="18">
        <v>7981</v>
      </c>
      <c r="L4" s="19">
        <f>K4/$K$8</f>
        <v>0.15690553425734788</v>
      </c>
      <c r="M4" s="18">
        <v>5841</v>
      </c>
      <c r="N4" s="26">
        <f>M4/$M$8</f>
        <v>0.11976379405794427</v>
      </c>
    </row>
    <row r="5" spans="1:15" x14ac:dyDescent="0.35">
      <c r="A5" s="99"/>
      <c r="B5" s="5" t="s">
        <v>2</v>
      </c>
      <c r="C5" s="1"/>
      <c r="D5" s="9">
        <f>C5/$C$8</f>
        <v>0</v>
      </c>
      <c r="E5" s="1"/>
      <c r="F5" s="9">
        <f>E5/$E$8</f>
        <v>0</v>
      </c>
      <c r="G5" s="1"/>
      <c r="H5" s="9">
        <f>G5/$G$8</f>
        <v>0</v>
      </c>
      <c r="I5" s="1"/>
      <c r="J5" s="9">
        <f t="shared" ref="J5:J8" si="0">I5/$I$8</f>
        <v>0</v>
      </c>
      <c r="K5" s="6">
        <v>1106</v>
      </c>
      <c r="L5" s="9">
        <f>K5/$K$8</f>
        <v>2.1743831711392901E-2</v>
      </c>
      <c r="M5" s="6">
        <v>3048</v>
      </c>
      <c r="N5" s="30">
        <f t="shared" ref="N5:N8" si="1">M5/$M$8</f>
        <v>6.2496155502245188E-2</v>
      </c>
    </row>
    <row r="6" spans="1:15" x14ac:dyDescent="0.35">
      <c r="A6" s="99"/>
      <c r="B6" s="7" t="s">
        <v>22</v>
      </c>
      <c r="C6" s="11">
        <f>C4+C5</f>
        <v>4497</v>
      </c>
      <c r="D6" s="9">
        <f t="shared" ref="D6:D8" si="2">C6/$C$8</f>
        <v>0.15478075308047085</v>
      </c>
      <c r="E6" s="11">
        <f>E4+E5</f>
        <v>6943</v>
      </c>
      <c r="F6" s="9">
        <f>E6/$E$8</f>
        <v>0.33033590255971074</v>
      </c>
      <c r="G6" s="11">
        <f>G4+G5</f>
        <v>12863</v>
      </c>
      <c r="H6" s="9">
        <f>G6/$G$8</f>
        <v>0.35620724986846114</v>
      </c>
      <c r="I6" s="11">
        <f>I4+I5</f>
        <v>14757</v>
      </c>
      <c r="J6" s="9">
        <f t="shared" si="0"/>
        <v>0.34314614579700037</v>
      </c>
      <c r="K6" s="11">
        <f>K4+K5</f>
        <v>9087</v>
      </c>
      <c r="L6" s="9">
        <f>K6/$K$8</f>
        <v>0.17864936596874079</v>
      </c>
      <c r="M6" s="11">
        <f>M4+M5</f>
        <v>8889</v>
      </c>
      <c r="N6" s="30">
        <f t="shared" si="1"/>
        <v>0.18225994956018945</v>
      </c>
    </row>
    <row r="7" spans="1:15" x14ac:dyDescent="0.35">
      <c r="A7" s="99"/>
      <c r="B7" s="7" t="s">
        <v>23</v>
      </c>
      <c r="C7" s="11">
        <f>C8-C4-C5</f>
        <v>24557</v>
      </c>
      <c r="D7" s="9">
        <f t="shared" si="2"/>
        <v>0.8452192469195291</v>
      </c>
      <c r="E7" s="11">
        <f>E8-E4-E5</f>
        <v>14075</v>
      </c>
      <c r="F7" s="9">
        <f>E7/$E$8</f>
        <v>0.66966409744028932</v>
      </c>
      <c r="G7" s="11">
        <f>G8-G4-G5</f>
        <v>23248</v>
      </c>
      <c r="H7" s="9">
        <f>G7/$G$8</f>
        <v>0.64379275013153892</v>
      </c>
      <c r="I7" s="11">
        <f>I8-I4-I5</f>
        <v>28248</v>
      </c>
      <c r="J7" s="9">
        <f t="shared" si="0"/>
        <v>0.65685385420299969</v>
      </c>
      <c r="K7" s="11">
        <f>K8-K4-K5</f>
        <v>41778</v>
      </c>
      <c r="L7" s="9">
        <f>K7/$K$8</f>
        <v>0.82135063403125919</v>
      </c>
      <c r="M7" s="11">
        <f>M8-M4-M5</f>
        <v>39882</v>
      </c>
      <c r="N7" s="30">
        <f t="shared" si="1"/>
        <v>0.81774005043981057</v>
      </c>
    </row>
    <row r="8" spans="1:15" ht="13.15" thickBot="1" x14ac:dyDescent="0.4">
      <c r="A8" s="100"/>
      <c r="B8" s="20" t="s">
        <v>25</v>
      </c>
      <c r="C8" s="21">
        <v>29054</v>
      </c>
      <c r="D8" s="31">
        <f t="shared" si="2"/>
        <v>1</v>
      </c>
      <c r="E8" s="21">
        <v>21018</v>
      </c>
      <c r="F8" s="31">
        <f>E8/$E$8</f>
        <v>1</v>
      </c>
      <c r="G8" s="21">
        <v>36111</v>
      </c>
      <c r="H8" s="31">
        <f>G8/$G$8</f>
        <v>1</v>
      </c>
      <c r="I8" s="21">
        <v>43005</v>
      </c>
      <c r="J8" s="31">
        <f t="shared" si="0"/>
        <v>1</v>
      </c>
      <c r="K8" s="21">
        <v>50865</v>
      </c>
      <c r="L8" s="31">
        <f>K8/$K$8</f>
        <v>1</v>
      </c>
      <c r="M8" s="21">
        <v>48771</v>
      </c>
      <c r="N8" s="32">
        <f t="shared" si="1"/>
        <v>1</v>
      </c>
    </row>
    <row r="9" spans="1:15" x14ac:dyDescent="0.35">
      <c r="A9" s="95" t="s">
        <v>3</v>
      </c>
      <c r="B9" s="33" t="s">
        <v>0</v>
      </c>
      <c r="C9" s="34">
        <v>267965</v>
      </c>
      <c r="D9" s="35">
        <f>C9/$C$14</f>
        <v>0.21914515683192479</v>
      </c>
      <c r="E9" s="34">
        <v>274331</v>
      </c>
      <c r="F9" s="35">
        <f t="shared" ref="F9:F14" si="3">E9/$E$14</f>
        <v>0.26081206730339579</v>
      </c>
      <c r="G9" s="34">
        <v>262229</v>
      </c>
      <c r="H9" s="35">
        <f t="shared" ref="H9:H14" si="4">G9/$G$14</f>
        <v>0.27465436340022625</v>
      </c>
      <c r="I9" s="34">
        <v>274322</v>
      </c>
      <c r="J9" s="35">
        <f t="shared" ref="J9:J14" si="5">I9/$I$14</f>
        <v>0.28024325983709802</v>
      </c>
      <c r="K9" s="34">
        <v>262089</v>
      </c>
      <c r="L9" s="35">
        <f t="shared" ref="L9:L14" si="6">K9/$K$14</f>
        <v>0.26301586791854498</v>
      </c>
      <c r="M9" s="34">
        <v>240135</v>
      </c>
      <c r="N9" s="36">
        <f t="shared" ref="N9:N14" si="7">M9/$M$14</f>
        <v>0.23349214837862803</v>
      </c>
    </row>
    <row r="10" spans="1:15" x14ac:dyDescent="0.35">
      <c r="A10" s="95"/>
      <c r="B10" s="37" t="s">
        <v>2</v>
      </c>
      <c r="C10" s="38">
        <v>171071</v>
      </c>
      <c r="D10" s="39">
        <f t="shared" ref="D10:D14" si="8">C10/$C$14</f>
        <v>0.13990402151174297</v>
      </c>
      <c r="E10" s="38">
        <v>191239</v>
      </c>
      <c r="F10" s="39">
        <f t="shared" si="3"/>
        <v>0.18181481108235711</v>
      </c>
      <c r="G10" s="38">
        <v>244727</v>
      </c>
      <c r="H10" s="39">
        <f t="shared" si="4"/>
        <v>0.25632305500858854</v>
      </c>
      <c r="I10" s="38">
        <v>286573</v>
      </c>
      <c r="J10" s="39">
        <f t="shared" si="5"/>
        <v>0.29275869854148301</v>
      </c>
      <c r="K10" s="38">
        <v>339148</v>
      </c>
      <c r="L10" s="39">
        <f t="shared" si="6"/>
        <v>0.34034738418185684</v>
      </c>
      <c r="M10" s="38">
        <v>384824</v>
      </c>
      <c r="N10" s="40">
        <f t="shared" si="7"/>
        <v>0.37417861830910593</v>
      </c>
    </row>
    <row r="11" spans="1:15" x14ac:dyDescent="0.35">
      <c r="A11" s="95"/>
      <c r="B11" s="41" t="s">
        <v>22</v>
      </c>
      <c r="C11" s="42">
        <f>C9+C10</f>
        <v>439036</v>
      </c>
      <c r="D11" s="39">
        <f t="shared" si="8"/>
        <v>0.35904917834366779</v>
      </c>
      <c r="E11" s="42">
        <f>E9+E10</f>
        <v>465570</v>
      </c>
      <c r="F11" s="39">
        <f t="shared" si="3"/>
        <v>0.44262687838575288</v>
      </c>
      <c r="G11" s="42">
        <f>G9+G10</f>
        <v>506956</v>
      </c>
      <c r="H11" s="39">
        <f t="shared" si="4"/>
        <v>0.53097741840881474</v>
      </c>
      <c r="I11" s="42">
        <f>I9+I10</f>
        <v>560895</v>
      </c>
      <c r="J11" s="39">
        <f t="shared" si="5"/>
        <v>0.57300195837858103</v>
      </c>
      <c r="K11" s="42">
        <f>K9+K10</f>
        <v>601237</v>
      </c>
      <c r="L11" s="39">
        <f t="shared" si="6"/>
        <v>0.60336325210040187</v>
      </c>
      <c r="M11" s="42">
        <f>M9+M10</f>
        <v>624959</v>
      </c>
      <c r="N11" s="40">
        <f t="shared" si="7"/>
        <v>0.60767076668773401</v>
      </c>
    </row>
    <row r="12" spans="1:15" x14ac:dyDescent="0.35">
      <c r="A12" s="95"/>
      <c r="B12" s="37" t="s">
        <v>4</v>
      </c>
      <c r="C12" s="43"/>
      <c r="D12" s="39">
        <f t="shared" si="8"/>
        <v>0</v>
      </c>
      <c r="E12" s="38">
        <v>57870</v>
      </c>
      <c r="F12" s="39">
        <f t="shared" si="3"/>
        <v>5.5018187280502437E-2</v>
      </c>
      <c r="G12" s="38">
        <v>186489</v>
      </c>
      <c r="H12" s="39">
        <f t="shared" si="4"/>
        <v>0.19532552683396875</v>
      </c>
      <c r="I12" s="38">
        <v>194759</v>
      </c>
      <c r="J12" s="39">
        <f t="shared" si="5"/>
        <v>0.19896288683595692</v>
      </c>
      <c r="K12" s="38">
        <v>183102</v>
      </c>
      <c r="L12" s="39">
        <f t="shared" si="6"/>
        <v>0.18374953335554495</v>
      </c>
      <c r="M12" s="38">
        <v>167952</v>
      </c>
      <c r="N12" s="40">
        <f t="shared" si="7"/>
        <v>0.16330594584082844</v>
      </c>
    </row>
    <row r="13" spans="1:15" s="2" customFormat="1" x14ac:dyDescent="0.35">
      <c r="A13" s="95"/>
      <c r="B13" s="41" t="s">
        <v>23</v>
      </c>
      <c r="C13" s="42">
        <f>C14-C12-C9-C10</f>
        <v>783738</v>
      </c>
      <c r="D13" s="39">
        <f t="shared" si="8"/>
        <v>0.64095082165633221</v>
      </c>
      <c r="E13" s="42">
        <f>E14-E12-E9-E10</f>
        <v>528394</v>
      </c>
      <c r="F13" s="39">
        <f t="shared" si="3"/>
        <v>0.50235493433374467</v>
      </c>
      <c r="G13" s="42">
        <f>G14-G12-G9-G10</f>
        <v>261315</v>
      </c>
      <c r="H13" s="39">
        <f t="shared" si="4"/>
        <v>0.27369705475721645</v>
      </c>
      <c r="I13" s="42">
        <f>I14-I12-I9-I10</f>
        <v>223217</v>
      </c>
      <c r="J13" s="39">
        <f t="shared" si="5"/>
        <v>0.22803515478546202</v>
      </c>
      <c r="K13" s="42">
        <f>K14-K12-K9-K10</f>
        <v>212137</v>
      </c>
      <c r="L13" s="39">
        <f t="shared" si="6"/>
        <v>0.21288721454405324</v>
      </c>
      <c r="M13" s="42">
        <f>M14-M12-M9-M10</f>
        <v>235539</v>
      </c>
      <c r="N13" s="40">
        <f t="shared" si="7"/>
        <v>0.2290232874714376</v>
      </c>
      <c r="O13" s="4"/>
    </row>
    <row r="14" spans="1:15" ht="13.15" thickBot="1" x14ac:dyDescent="0.4">
      <c r="A14" s="95"/>
      <c r="B14" s="44" t="s">
        <v>25</v>
      </c>
      <c r="C14" s="45">
        <v>1222774</v>
      </c>
      <c r="D14" s="46">
        <f t="shared" si="8"/>
        <v>1</v>
      </c>
      <c r="E14" s="45">
        <v>1051834</v>
      </c>
      <c r="F14" s="46">
        <f t="shared" si="3"/>
        <v>1</v>
      </c>
      <c r="G14" s="45">
        <v>954760</v>
      </c>
      <c r="H14" s="46">
        <f t="shared" si="4"/>
        <v>1</v>
      </c>
      <c r="I14" s="45">
        <v>978871</v>
      </c>
      <c r="J14" s="46">
        <f t="shared" si="5"/>
        <v>1</v>
      </c>
      <c r="K14" s="45">
        <v>996476</v>
      </c>
      <c r="L14" s="46">
        <f t="shared" si="6"/>
        <v>1</v>
      </c>
      <c r="M14" s="45">
        <v>1028450</v>
      </c>
      <c r="N14" s="47">
        <f t="shared" si="7"/>
        <v>1</v>
      </c>
    </row>
    <row r="15" spans="1:15" x14ac:dyDescent="0.35">
      <c r="A15" s="107" t="s">
        <v>5</v>
      </c>
      <c r="B15" s="17" t="s">
        <v>0</v>
      </c>
      <c r="C15" s="18">
        <v>7992</v>
      </c>
      <c r="D15" s="19">
        <f>C15/$C$19</f>
        <v>5.8929795972540722E-2</v>
      </c>
      <c r="E15" s="18">
        <v>8179</v>
      </c>
      <c r="F15" s="19">
        <f>E15/$E$19</f>
        <v>9.9516955236229568E-2</v>
      </c>
      <c r="G15" s="18">
        <v>10932</v>
      </c>
      <c r="H15" s="19">
        <f>G15/$G$19</f>
        <v>0.11302846390057797</v>
      </c>
      <c r="I15" s="18">
        <v>11826</v>
      </c>
      <c r="J15" s="19">
        <f>I15/$I$19</f>
        <v>0.19488802096208038</v>
      </c>
      <c r="K15" s="18">
        <v>13869</v>
      </c>
      <c r="L15" s="19">
        <f>K15/$K$19</f>
        <v>0.59439420563150902</v>
      </c>
      <c r="M15" s="18">
        <v>12684</v>
      </c>
      <c r="N15" s="26">
        <f>M15/$M$19</f>
        <v>0.58932304976072114</v>
      </c>
    </row>
    <row r="16" spans="1:15" x14ac:dyDescent="0.35">
      <c r="A16" s="108"/>
      <c r="B16" s="5" t="s">
        <v>2</v>
      </c>
      <c r="C16" s="1"/>
      <c r="D16" s="16">
        <f t="shared" ref="D16:D19" si="9">C16/$C$19</f>
        <v>0</v>
      </c>
      <c r="E16" s="1"/>
      <c r="F16" s="16">
        <f>E16/$E$19</f>
        <v>0</v>
      </c>
      <c r="G16" s="1"/>
      <c r="H16" s="16">
        <f>G16/$G$19</f>
        <v>0</v>
      </c>
      <c r="I16" s="1"/>
      <c r="J16" s="16">
        <f>I16/$I$19</f>
        <v>0</v>
      </c>
      <c r="K16" s="6">
        <v>613</v>
      </c>
      <c r="L16" s="16">
        <f>K16/$K$19</f>
        <v>2.6271803882912614E-2</v>
      </c>
      <c r="M16" s="6">
        <v>2284</v>
      </c>
      <c r="N16" s="27">
        <f>M16/$M$19</f>
        <v>0.10611903545044836</v>
      </c>
    </row>
    <row r="17" spans="1:14" x14ac:dyDescent="0.35">
      <c r="A17" s="108"/>
      <c r="B17" s="7" t="s">
        <v>22</v>
      </c>
      <c r="C17" s="11">
        <f>C15+C16</f>
        <v>7992</v>
      </c>
      <c r="D17" s="16">
        <f t="shared" si="9"/>
        <v>5.8929795972540722E-2</v>
      </c>
      <c r="E17" s="11">
        <f t="shared" ref="E17:M17" si="10">E15+E16</f>
        <v>8179</v>
      </c>
      <c r="F17" s="16">
        <f>E17/$E$19</f>
        <v>9.9516955236229568E-2</v>
      </c>
      <c r="G17" s="11">
        <f t="shared" si="10"/>
        <v>10932</v>
      </c>
      <c r="H17" s="16">
        <f>G17/$G$19</f>
        <v>0.11302846390057797</v>
      </c>
      <c r="I17" s="11">
        <f t="shared" si="10"/>
        <v>11826</v>
      </c>
      <c r="J17" s="16">
        <f>I17/$I$19</f>
        <v>0.19488802096208038</v>
      </c>
      <c r="K17" s="11">
        <f t="shared" si="10"/>
        <v>14482</v>
      </c>
      <c r="L17" s="16">
        <f>K17/$K$19</f>
        <v>0.62066600951442163</v>
      </c>
      <c r="M17" s="11">
        <f t="shared" si="10"/>
        <v>14968</v>
      </c>
      <c r="N17" s="27">
        <f>M17/$M$19</f>
        <v>0.69544208521116946</v>
      </c>
    </row>
    <row r="18" spans="1:14" x14ac:dyDescent="0.35">
      <c r="A18" s="108"/>
      <c r="B18" s="7" t="s">
        <v>23</v>
      </c>
      <c r="C18" s="11">
        <f>C19-C15-C16</f>
        <v>127627</v>
      </c>
      <c r="D18" s="16">
        <f t="shared" si="9"/>
        <v>0.94107020402745933</v>
      </c>
      <c r="E18" s="11">
        <f>E19-E15-E16</f>
        <v>74008</v>
      </c>
      <c r="F18" s="16">
        <f>E18/$E$19</f>
        <v>0.90048304476377039</v>
      </c>
      <c r="G18" s="11">
        <f>G19-G15-G16</f>
        <v>85787</v>
      </c>
      <c r="H18" s="16">
        <f>G18/$G$19</f>
        <v>0.88697153609942203</v>
      </c>
      <c r="I18" s="11">
        <f>I19-I15-I16</f>
        <v>48855</v>
      </c>
      <c r="J18" s="16">
        <f>I18/$I$19</f>
        <v>0.80511197903791965</v>
      </c>
      <c r="K18" s="11">
        <f>K19-K15-K16</f>
        <v>8851</v>
      </c>
      <c r="L18" s="16">
        <f>K18/$K$19</f>
        <v>0.37933399048557837</v>
      </c>
      <c r="M18" s="11">
        <f>M19-M15-M16</f>
        <v>6555</v>
      </c>
      <c r="N18" s="27">
        <f>M18/$M$19</f>
        <v>0.30455791478883054</v>
      </c>
    </row>
    <row r="19" spans="1:14" ht="13.15" thickBot="1" x14ac:dyDescent="0.4">
      <c r="A19" s="109"/>
      <c r="B19" s="20" t="s">
        <v>25</v>
      </c>
      <c r="C19" s="21">
        <v>135619</v>
      </c>
      <c r="D19" s="28">
        <f t="shared" si="9"/>
        <v>1</v>
      </c>
      <c r="E19" s="21">
        <v>82187</v>
      </c>
      <c r="F19" s="28">
        <f>E19/$E$19</f>
        <v>1</v>
      </c>
      <c r="G19" s="21">
        <v>96719</v>
      </c>
      <c r="H19" s="28">
        <f>G19/$G$19</f>
        <v>1</v>
      </c>
      <c r="I19" s="21">
        <v>60681</v>
      </c>
      <c r="J19" s="28">
        <f>I19/$I$19</f>
        <v>1</v>
      </c>
      <c r="K19" s="21">
        <v>23333</v>
      </c>
      <c r="L19" s="28">
        <f>K19/$K$19</f>
        <v>1</v>
      </c>
      <c r="M19" s="21">
        <v>21523</v>
      </c>
      <c r="N19" s="29">
        <f>M19/$M$19</f>
        <v>1</v>
      </c>
    </row>
    <row r="20" spans="1:14" x14ac:dyDescent="0.35">
      <c r="A20" s="86" t="s">
        <v>6</v>
      </c>
      <c r="B20" s="48" t="s">
        <v>0</v>
      </c>
      <c r="C20" s="49">
        <v>17660</v>
      </c>
      <c r="D20" s="50">
        <f>C20/$C$24</f>
        <v>0.64066751315073467</v>
      </c>
      <c r="E20" s="49">
        <v>5842</v>
      </c>
      <c r="F20" s="50">
        <f>E20/$E$24</f>
        <v>0.42474916387959866</v>
      </c>
      <c r="G20" s="49">
        <v>25252</v>
      </c>
      <c r="H20" s="50">
        <f>G20/$G$24</f>
        <v>0.63234336655481549</v>
      </c>
      <c r="I20" s="49">
        <v>18475</v>
      </c>
      <c r="J20" s="50">
        <f>I20/$I$24</f>
        <v>0.62241013374658893</v>
      </c>
      <c r="K20" s="49">
        <v>43896</v>
      </c>
      <c r="L20" s="50">
        <f>K20/$K$24</f>
        <v>0.72581765270015541</v>
      </c>
      <c r="M20" s="49">
        <v>35847</v>
      </c>
      <c r="N20" s="51">
        <f>M20/$M$24</f>
        <v>0.66578136027636414</v>
      </c>
    </row>
    <row r="21" spans="1:14" x14ac:dyDescent="0.35">
      <c r="A21" s="87"/>
      <c r="B21" s="37" t="s">
        <v>2</v>
      </c>
      <c r="C21" s="43"/>
      <c r="D21" s="39">
        <f t="shared" ref="D21:D24" si="11">C21/$C$24</f>
        <v>0</v>
      </c>
      <c r="E21" s="43"/>
      <c r="F21" s="39">
        <f>E21/$E$24</f>
        <v>0</v>
      </c>
      <c r="G21" s="43"/>
      <c r="H21" s="39">
        <f>G21/$G$24</f>
        <v>0</v>
      </c>
      <c r="I21" s="43"/>
      <c r="J21" s="39">
        <f>I21/$I$24</f>
        <v>0</v>
      </c>
      <c r="K21" s="43"/>
      <c r="L21" s="39">
        <f>K21/$K$24</f>
        <v>0</v>
      </c>
      <c r="M21" s="38">
        <v>13</v>
      </c>
      <c r="N21" s="40">
        <f>M21/$M$24</f>
        <v>2.4144719735522455E-4</v>
      </c>
    </row>
    <row r="22" spans="1:14" x14ac:dyDescent="0.35">
      <c r="A22" s="87"/>
      <c r="B22" s="41" t="s">
        <v>22</v>
      </c>
      <c r="C22" s="52">
        <f>C20+C21</f>
        <v>17660</v>
      </c>
      <c r="D22" s="39">
        <f t="shared" si="11"/>
        <v>0.64066751315073467</v>
      </c>
      <c r="E22" s="52">
        <f>E20+E21</f>
        <v>5842</v>
      </c>
      <c r="F22" s="39">
        <f>E22/$E$24</f>
        <v>0.42474916387959866</v>
      </c>
      <c r="G22" s="52">
        <f>G20+G21</f>
        <v>25252</v>
      </c>
      <c r="H22" s="39">
        <f>G22/$G$24</f>
        <v>0.63234336655481549</v>
      </c>
      <c r="I22" s="52">
        <f>I20+I21</f>
        <v>18475</v>
      </c>
      <c r="J22" s="39">
        <f>I22/$I$24</f>
        <v>0.62241013374658893</v>
      </c>
      <c r="K22" s="52">
        <f>K20+K21</f>
        <v>43896</v>
      </c>
      <c r="L22" s="39">
        <f>K22/$K$24</f>
        <v>0.72581765270015541</v>
      </c>
      <c r="M22" s="52">
        <f>M20+M21</f>
        <v>35860</v>
      </c>
      <c r="N22" s="40">
        <f>M22/$M$24</f>
        <v>0.66602280747371945</v>
      </c>
    </row>
    <row r="23" spans="1:14" x14ac:dyDescent="0.35">
      <c r="A23" s="87"/>
      <c r="B23" s="41" t="s">
        <v>23</v>
      </c>
      <c r="C23" s="52">
        <f>C24-C20-C21</f>
        <v>9905</v>
      </c>
      <c r="D23" s="39">
        <f t="shared" si="11"/>
        <v>0.35933248684926539</v>
      </c>
      <c r="E23" s="52">
        <f t="shared" ref="E23" si="12">E24-E20-E21</f>
        <v>7912</v>
      </c>
      <c r="F23" s="39">
        <f>E23/$E$24</f>
        <v>0.57525083612040129</v>
      </c>
      <c r="G23" s="52">
        <f t="shared" ref="G23" si="13">G24-G20-G21</f>
        <v>14682</v>
      </c>
      <c r="H23" s="39">
        <f>G23/$G$24</f>
        <v>0.36765663344518457</v>
      </c>
      <c r="I23" s="52">
        <f t="shared" ref="I23" si="14">I24-I20-I21</f>
        <v>11208</v>
      </c>
      <c r="J23" s="39">
        <f>I23/$I$24</f>
        <v>0.37758986625341107</v>
      </c>
      <c r="K23" s="52">
        <f t="shared" ref="K23" si="15">K24-K20-K21</f>
        <v>16582</v>
      </c>
      <c r="L23" s="39">
        <f>K23/$K$24</f>
        <v>0.27418234729984459</v>
      </c>
      <c r="M23" s="52">
        <f t="shared" ref="M23" si="16">M24-M20-M21</f>
        <v>17982</v>
      </c>
      <c r="N23" s="40">
        <f>M23/$M$24</f>
        <v>0.33397719252628061</v>
      </c>
    </row>
    <row r="24" spans="1:14" ht="13.15" thickBot="1" x14ac:dyDescent="0.4">
      <c r="A24" s="98"/>
      <c r="B24" s="54" t="s">
        <v>25</v>
      </c>
      <c r="C24" s="55">
        <v>27565</v>
      </c>
      <c r="D24" s="56">
        <f t="shared" si="11"/>
        <v>1</v>
      </c>
      <c r="E24" s="55">
        <v>13754</v>
      </c>
      <c r="F24" s="56">
        <f>E24/$E$24</f>
        <v>1</v>
      </c>
      <c r="G24" s="55">
        <v>39934</v>
      </c>
      <c r="H24" s="56">
        <f>G24/$G$24</f>
        <v>1</v>
      </c>
      <c r="I24" s="55">
        <v>29683</v>
      </c>
      <c r="J24" s="56">
        <f>I24/$I$24</f>
        <v>1</v>
      </c>
      <c r="K24" s="55">
        <v>60478</v>
      </c>
      <c r="L24" s="56">
        <f>K24/$K$24</f>
        <v>1</v>
      </c>
      <c r="M24" s="55">
        <v>53842</v>
      </c>
      <c r="N24" s="57">
        <f>M24/$M$24</f>
        <v>1</v>
      </c>
    </row>
    <row r="25" spans="1:14" x14ac:dyDescent="0.35">
      <c r="A25" s="89" t="s">
        <v>7</v>
      </c>
      <c r="B25" s="17" t="s">
        <v>0</v>
      </c>
      <c r="C25" s="18">
        <v>7292</v>
      </c>
      <c r="D25" s="19">
        <f>C25/$C$29</f>
        <v>0.27713590757069018</v>
      </c>
      <c r="E25" s="18">
        <v>14920</v>
      </c>
      <c r="F25" s="19">
        <f>E25/$E$29</f>
        <v>0.51039956212370008</v>
      </c>
      <c r="G25" s="18">
        <v>15405</v>
      </c>
      <c r="H25" s="19">
        <f>G25/$G$29</f>
        <v>0.63402889245585869</v>
      </c>
      <c r="I25" s="18">
        <v>24002</v>
      </c>
      <c r="J25" s="19">
        <f>I25/$I$29</f>
        <v>0.68551680804272697</v>
      </c>
      <c r="K25" s="18">
        <v>19024</v>
      </c>
      <c r="L25" s="19">
        <f>K25/$K$29</f>
        <v>0.70339421725948381</v>
      </c>
      <c r="M25" s="18">
        <v>18386</v>
      </c>
      <c r="N25" s="26">
        <f>M25/$M$29</f>
        <v>0.62274759517680534</v>
      </c>
    </row>
    <row r="26" spans="1:14" x14ac:dyDescent="0.35">
      <c r="A26" s="99"/>
      <c r="B26" s="5" t="s">
        <v>2</v>
      </c>
      <c r="C26" s="1"/>
      <c r="D26" s="16">
        <f t="shared" ref="D26:D29" si="17">C26/$C$29</f>
        <v>0</v>
      </c>
      <c r="E26" s="1"/>
      <c r="F26" s="16">
        <f>E26/$E$29</f>
        <v>0</v>
      </c>
      <c r="G26" s="1"/>
      <c r="H26" s="16">
        <f>G26/$G$29</f>
        <v>0</v>
      </c>
      <c r="I26" s="1"/>
      <c r="J26" s="16">
        <f>I26/$I$29</f>
        <v>0</v>
      </c>
      <c r="K26" s="1"/>
      <c r="L26" s="16">
        <f>K26/$K$29</f>
        <v>0</v>
      </c>
      <c r="M26" s="6">
        <v>3312</v>
      </c>
      <c r="N26" s="27">
        <f>M26/$M$29</f>
        <v>0.11217992141986181</v>
      </c>
    </row>
    <row r="27" spans="1:14" x14ac:dyDescent="0.35">
      <c r="A27" s="99"/>
      <c r="B27" s="7" t="s">
        <v>22</v>
      </c>
      <c r="C27" s="11">
        <f>C25+C26</f>
        <v>7292</v>
      </c>
      <c r="D27" s="16">
        <f t="shared" si="17"/>
        <v>0.27713590757069018</v>
      </c>
      <c r="E27" s="11">
        <f>E25+E26</f>
        <v>14920</v>
      </c>
      <c r="F27" s="16">
        <f>E27/$E$29</f>
        <v>0.51039956212370008</v>
      </c>
      <c r="G27" s="11">
        <f>G25+G26</f>
        <v>15405</v>
      </c>
      <c r="H27" s="16">
        <f>G27/$G$29</f>
        <v>0.63402889245585869</v>
      </c>
      <c r="I27" s="11">
        <f>I25+I26</f>
        <v>24002</v>
      </c>
      <c r="J27" s="16">
        <f>I27/$I$29</f>
        <v>0.68551680804272697</v>
      </c>
      <c r="K27" s="11">
        <f>K25+K26</f>
        <v>19024</v>
      </c>
      <c r="L27" s="16">
        <f>K27/$K$29</f>
        <v>0.70339421725948381</v>
      </c>
      <c r="M27" s="11">
        <f>M25+M26</f>
        <v>21698</v>
      </c>
      <c r="N27" s="27">
        <f>M27/$M$29</f>
        <v>0.73492751659666711</v>
      </c>
    </row>
    <row r="28" spans="1:14" s="2" customFormat="1" x14ac:dyDescent="0.35">
      <c r="A28" s="99"/>
      <c r="B28" s="7" t="s">
        <v>23</v>
      </c>
      <c r="C28" s="11">
        <f>C29-C25-C26</f>
        <v>19020</v>
      </c>
      <c r="D28" s="16">
        <f t="shared" si="17"/>
        <v>0.72286409242930982</v>
      </c>
      <c r="E28" s="11">
        <f>E29-E25-E26</f>
        <v>14312</v>
      </c>
      <c r="F28" s="16">
        <f>E28/$E$29</f>
        <v>0.48960043787629992</v>
      </c>
      <c r="G28" s="11">
        <f>G29-G25-G26</f>
        <v>8892</v>
      </c>
      <c r="H28" s="22">
        <f>G28/$G$29</f>
        <v>0.36597110754414125</v>
      </c>
      <c r="I28" s="11">
        <f>I29-I25-I26</f>
        <v>11011</v>
      </c>
      <c r="J28" s="22">
        <f>I28/$I$29</f>
        <v>0.31448319195727303</v>
      </c>
      <c r="K28" s="11">
        <f>K29-K25-K26</f>
        <v>8022</v>
      </c>
      <c r="L28" s="22">
        <f>K28/$K$29</f>
        <v>0.29660578274051613</v>
      </c>
      <c r="M28" s="11">
        <f>M29-M25-M26</f>
        <v>7826</v>
      </c>
      <c r="N28" s="76">
        <f>M28/$M$29</f>
        <v>0.26507248340333289</v>
      </c>
    </row>
    <row r="29" spans="1:14" ht="13.15" thickBot="1" x14ac:dyDescent="0.4">
      <c r="A29" s="103"/>
      <c r="B29" s="12" t="s">
        <v>25</v>
      </c>
      <c r="C29" s="13">
        <v>26312</v>
      </c>
      <c r="D29" s="23">
        <f t="shared" si="17"/>
        <v>1</v>
      </c>
      <c r="E29" s="13">
        <v>29232</v>
      </c>
      <c r="F29" s="23">
        <f>E29/$E$29</f>
        <v>1</v>
      </c>
      <c r="G29" s="13">
        <v>24297</v>
      </c>
      <c r="H29" s="23">
        <f>G29/$G$29</f>
        <v>1</v>
      </c>
      <c r="I29" s="13">
        <v>35013</v>
      </c>
      <c r="J29" s="23">
        <f>I29/$I$29</f>
        <v>1</v>
      </c>
      <c r="K29" s="13">
        <v>27046</v>
      </c>
      <c r="L29" s="23">
        <f>K29/$K$29</f>
        <v>1</v>
      </c>
      <c r="M29" s="13">
        <v>29524</v>
      </c>
      <c r="N29" s="25">
        <f>M29/$M$29</f>
        <v>1</v>
      </c>
    </row>
    <row r="30" spans="1:14" x14ac:dyDescent="0.35">
      <c r="A30" s="94" t="s">
        <v>24</v>
      </c>
      <c r="B30" s="77" t="s">
        <v>22</v>
      </c>
      <c r="C30" s="78"/>
      <c r="D30" s="79"/>
      <c r="E30" s="78"/>
      <c r="F30" s="79"/>
      <c r="G30" s="78"/>
      <c r="H30" s="50"/>
      <c r="I30" s="49">
        <v>3266</v>
      </c>
      <c r="J30" s="50">
        <f>I30/$I$32</f>
        <v>0.51416876574307302</v>
      </c>
      <c r="K30" s="78"/>
      <c r="L30" s="50"/>
      <c r="M30" s="78"/>
      <c r="N30" s="51"/>
    </row>
    <row r="31" spans="1:14" x14ac:dyDescent="0.35">
      <c r="A31" s="95"/>
      <c r="B31" s="41" t="s">
        <v>23</v>
      </c>
      <c r="C31" s="42"/>
      <c r="D31" s="80"/>
      <c r="E31" s="42"/>
      <c r="F31" s="80"/>
      <c r="G31" s="42"/>
      <c r="H31" s="39"/>
      <c r="I31" s="38">
        <f>I32-I30</f>
        <v>3086</v>
      </c>
      <c r="J31" s="39">
        <f>I31/$I$32</f>
        <v>0.48583123425692692</v>
      </c>
      <c r="K31" s="42"/>
      <c r="L31" s="39"/>
      <c r="M31" s="42"/>
      <c r="N31" s="40"/>
    </row>
    <row r="32" spans="1:14" ht="13.15" thickBot="1" x14ac:dyDescent="0.4">
      <c r="A32" s="96"/>
      <c r="B32" s="54" t="s">
        <v>32</v>
      </c>
      <c r="C32" s="55"/>
      <c r="D32" s="81"/>
      <c r="E32" s="55"/>
      <c r="F32" s="81"/>
      <c r="G32" s="55"/>
      <c r="H32" s="56"/>
      <c r="I32" s="55">
        <v>6352</v>
      </c>
      <c r="J32" s="56">
        <f>I32/$I$32</f>
        <v>1</v>
      </c>
      <c r="K32" s="55"/>
      <c r="L32" s="56"/>
      <c r="M32" s="55"/>
      <c r="N32" s="57"/>
    </row>
    <row r="33" spans="1:14" x14ac:dyDescent="0.35">
      <c r="A33" s="106" t="s">
        <v>8</v>
      </c>
      <c r="B33" s="14" t="s">
        <v>0</v>
      </c>
      <c r="C33" s="15">
        <v>9130</v>
      </c>
      <c r="D33" s="16">
        <f>C33/$C$37</f>
        <v>0.55995093529592155</v>
      </c>
      <c r="E33" s="15">
        <v>9071</v>
      </c>
      <c r="F33" s="16">
        <f>E33/$E$37</f>
        <v>0.62688320663441599</v>
      </c>
      <c r="G33" s="15">
        <v>21457</v>
      </c>
      <c r="H33" s="16">
        <f>G33/$G$37</f>
        <v>0.82280082828437762</v>
      </c>
      <c r="I33" s="15">
        <v>6844</v>
      </c>
      <c r="J33" s="16">
        <f>I33/$I$37</f>
        <v>0.63493830596530287</v>
      </c>
      <c r="K33" s="15">
        <v>4120</v>
      </c>
      <c r="L33" s="16">
        <f>K33/$K$37</f>
        <v>0.4918228482750388</v>
      </c>
      <c r="M33" s="15">
        <v>6277</v>
      </c>
      <c r="N33" s="27">
        <f>M33/$M$37</f>
        <v>0.58751403968551108</v>
      </c>
    </row>
    <row r="34" spans="1:14" x14ac:dyDescent="0.35">
      <c r="A34" s="99"/>
      <c r="B34" s="5" t="s">
        <v>2</v>
      </c>
      <c r="C34" s="1"/>
      <c r="D34" s="16">
        <f>C34/$C$37</f>
        <v>0</v>
      </c>
      <c r="E34" s="1"/>
      <c r="F34" s="16">
        <f>E34/$E$37</f>
        <v>0</v>
      </c>
      <c r="G34" s="1"/>
      <c r="H34" s="16">
        <f>G34/$G$37</f>
        <v>0</v>
      </c>
      <c r="I34" s="1"/>
      <c r="J34" s="16">
        <f>I34/$I$37</f>
        <v>0</v>
      </c>
      <c r="K34" s="6">
        <v>29</v>
      </c>
      <c r="L34" s="16">
        <f>K34/$K$37</f>
        <v>3.461859854363137E-3</v>
      </c>
      <c r="M34" s="6">
        <v>645</v>
      </c>
      <c r="N34" s="27">
        <f>M34/$M$37</f>
        <v>6.0370647697491578E-2</v>
      </c>
    </row>
    <row r="35" spans="1:14" x14ac:dyDescent="0.35">
      <c r="A35" s="99"/>
      <c r="B35" s="7" t="s">
        <v>22</v>
      </c>
      <c r="C35" s="11">
        <f>C33+C34</f>
        <v>9130</v>
      </c>
      <c r="D35" s="16">
        <f>C35/$C$37</f>
        <v>0.55995093529592155</v>
      </c>
      <c r="E35" s="11">
        <f>E33+E34</f>
        <v>9071</v>
      </c>
      <c r="F35" s="16">
        <f>E35/$E$37</f>
        <v>0.62688320663441599</v>
      </c>
      <c r="G35" s="11">
        <f>G33+G34</f>
        <v>21457</v>
      </c>
      <c r="H35" s="16">
        <f>G35/$G$37</f>
        <v>0.82280082828437762</v>
      </c>
      <c r="I35" s="11">
        <f>I33+I34</f>
        <v>6844</v>
      </c>
      <c r="J35" s="16">
        <f>I35/$I$37</f>
        <v>0.63493830596530287</v>
      </c>
      <c r="K35" s="11">
        <f>K33+K34</f>
        <v>4149</v>
      </c>
      <c r="L35" s="16">
        <f>K35/$K$37</f>
        <v>0.49528470812940195</v>
      </c>
      <c r="M35" s="11">
        <f>M33+M34</f>
        <v>6922</v>
      </c>
      <c r="N35" s="27">
        <f>M35/$M$37</f>
        <v>0.64788468738300264</v>
      </c>
    </row>
    <row r="36" spans="1:14" x14ac:dyDescent="0.35">
      <c r="A36" s="99"/>
      <c r="B36" s="7" t="s">
        <v>23</v>
      </c>
      <c r="C36" s="11">
        <f>C37-C33-C34</f>
        <v>7175</v>
      </c>
      <c r="D36" s="16">
        <f>C36/$C$37</f>
        <v>0.44004906470407851</v>
      </c>
      <c r="E36" s="11">
        <f t="shared" ref="E36" si="18">E37-E33-E34</f>
        <v>5399</v>
      </c>
      <c r="F36" s="16">
        <f>E36/$E$37</f>
        <v>0.37311679336558395</v>
      </c>
      <c r="G36" s="11">
        <f t="shared" ref="G36" si="19">G37-G33-G34</f>
        <v>4621</v>
      </c>
      <c r="H36" s="16">
        <f>G36/$G$37</f>
        <v>0.17719917171562236</v>
      </c>
      <c r="I36" s="11">
        <f t="shared" ref="I36" si="20">I37-I33-I34</f>
        <v>3935</v>
      </c>
      <c r="J36" s="16">
        <f>I36/$I$37</f>
        <v>0.36506169403469707</v>
      </c>
      <c r="K36" s="11">
        <f t="shared" ref="K36" si="21">K37-K33-K34</f>
        <v>4228</v>
      </c>
      <c r="L36" s="16">
        <f>K36/$K$37</f>
        <v>0.50471529187059805</v>
      </c>
      <c r="M36" s="11">
        <f t="shared" ref="M36" si="22">M37-M33-M34</f>
        <v>3762</v>
      </c>
      <c r="N36" s="27">
        <f>M36/$M$37</f>
        <v>0.35211531261699736</v>
      </c>
    </row>
    <row r="37" spans="1:14" ht="13.15" thickBot="1" x14ac:dyDescent="0.4">
      <c r="A37" s="100"/>
      <c r="B37" s="20" t="s">
        <v>25</v>
      </c>
      <c r="C37" s="21">
        <v>16305</v>
      </c>
      <c r="D37" s="28">
        <f>C37/$C$37</f>
        <v>1</v>
      </c>
      <c r="E37" s="21">
        <v>14470</v>
      </c>
      <c r="F37" s="28">
        <f>E37/$E$37</f>
        <v>1</v>
      </c>
      <c r="G37" s="21">
        <v>26078</v>
      </c>
      <c r="H37" s="28">
        <f>G37/$G$37</f>
        <v>1</v>
      </c>
      <c r="I37" s="21">
        <v>10779</v>
      </c>
      <c r="J37" s="28">
        <f>I37/$I$37</f>
        <v>1</v>
      </c>
      <c r="K37" s="21">
        <v>8377</v>
      </c>
      <c r="L37" s="28">
        <f>K37/$K$37</f>
        <v>1</v>
      </c>
      <c r="M37" s="21">
        <v>10684</v>
      </c>
      <c r="N37" s="29">
        <f>M37/$M$37</f>
        <v>1</v>
      </c>
    </row>
    <row r="38" spans="1:14" x14ac:dyDescent="0.35">
      <c r="A38" s="86" t="s">
        <v>9</v>
      </c>
      <c r="B38" s="48" t="s">
        <v>2</v>
      </c>
      <c r="C38" s="58"/>
      <c r="D38" s="50">
        <f>C38/$C$42</f>
        <v>0</v>
      </c>
      <c r="E38" s="58"/>
      <c r="F38" s="50">
        <f>E38/$E$42</f>
        <v>0</v>
      </c>
      <c r="G38" s="58"/>
      <c r="H38" s="50">
        <f>G38/$G$42</f>
        <v>0</v>
      </c>
      <c r="I38" s="58"/>
      <c r="J38" s="50">
        <f>I38/$I$42</f>
        <v>0</v>
      </c>
      <c r="K38" s="49">
        <v>61</v>
      </c>
      <c r="L38" s="50">
        <f>K38/$K$42</f>
        <v>1.4542160345197511E-3</v>
      </c>
      <c r="M38" s="49">
        <v>812</v>
      </c>
      <c r="N38" s="51">
        <f>M38/$M$42</f>
        <v>1.726227173196709E-2</v>
      </c>
    </row>
    <row r="39" spans="1:14" x14ac:dyDescent="0.35">
      <c r="A39" s="104"/>
      <c r="B39" s="37" t="s">
        <v>0</v>
      </c>
      <c r="C39" s="38">
        <v>8095</v>
      </c>
      <c r="D39" s="35">
        <f>C39/$C$42</f>
        <v>0.70587722357865368</v>
      </c>
      <c r="E39" s="38">
        <v>7341</v>
      </c>
      <c r="F39" s="35">
        <f>E39/$E$42</f>
        <v>0.70674882064118605</v>
      </c>
      <c r="G39" s="38">
        <v>7520</v>
      </c>
      <c r="H39" s="35">
        <f>G39/$G$42</f>
        <v>0.75555109012358079</v>
      </c>
      <c r="I39" s="38">
        <v>6471</v>
      </c>
      <c r="J39" s="35">
        <f>I39/$I$42</f>
        <v>0.55885655065204254</v>
      </c>
      <c r="K39" s="38">
        <v>5562</v>
      </c>
      <c r="L39" s="35">
        <f>K39/$K$42</f>
        <v>0.13259589481965336</v>
      </c>
      <c r="M39" s="38">
        <v>10159</v>
      </c>
      <c r="N39" s="36">
        <f>M39/$M$42</f>
        <v>0.21596972724760305</v>
      </c>
    </row>
    <row r="40" spans="1:14" x14ac:dyDescent="0.35">
      <c r="A40" s="104"/>
      <c r="B40" s="41" t="s">
        <v>22</v>
      </c>
      <c r="C40" s="52">
        <f>C38+C39</f>
        <v>8095</v>
      </c>
      <c r="D40" s="35">
        <f>C40/$C$42</f>
        <v>0.70587722357865368</v>
      </c>
      <c r="E40" s="52">
        <f>E38+E39</f>
        <v>7341</v>
      </c>
      <c r="F40" s="35">
        <f>E40/$E$42</f>
        <v>0.70674882064118605</v>
      </c>
      <c r="G40" s="52">
        <f>G38+G39</f>
        <v>7520</v>
      </c>
      <c r="H40" s="35">
        <f>G40/$G$42</f>
        <v>0.75555109012358079</v>
      </c>
      <c r="I40" s="52">
        <f>I38+I39</f>
        <v>6471</v>
      </c>
      <c r="J40" s="35">
        <f>I40/$I$42</f>
        <v>0.55885655065204254</v>
      </c>
      <c r="K40" s="52">
        <f>K38+K39</f>
        <v>5623</v>
      </c>
      <c r="L40" s="35">
        <f>K40/$K$42</f>
        <v>0.13405011085417312</v>
      </c>
      <c r="M40" s="52">
        <f>M38+M39</f>
        <v>10971</v>
      </c>
      <c r="N40" s="36">
        <f>M40/$M$42</f>
        <v>0.23323199897957014</v>
      </c>
    </row>
    <row r="41" spans="1:14" x14ac:dyDescent="0.35">
      <c r="A41" s="104"/>
      <c r="B41" s="41" t="s">
        <v>23</v>
      </c>
      <c r="C41" s="52">
        <f>C42-C38-C39</f>
        <v>3373</v>
      </c>
      <c r="D41" s="35">
        <f>C41/$C$42</f>
        <v>0.29412277642134638</v>
      </c>
      <c r="E41" s="52">
        <f t="shared" ref="E41" si="23">E42-E38-E39</f>
        <v>3046</v>
      </c>
      <c r="F41" s="35">
        <f>E41/$E$42</f>
        <v>0.2932511793588139</v>
      </c>
      <c r="G41" s="52">
        <f t="shared" ref="G41" si="24">G42-G38-G39</f>
        <v>2433</v>
      </c>
      <c r="H41" s="35">
        <f>G41/$G$42</f>
        <v>0.24444890987641918</v>
      </c>
      <c r="I41" s="52">
        <f t="shared" ref="I41" si="25">I42-I38-I39</f>
        <v>5108</v>
      </c>
      <c r="J41" s="35">
        <f>I41/$I$42</f>
        <v>0.44114344934795752</v>
      </c>
      <c r="K41" s="52">
        <f t="shared" ref="K41" si="26">K42-K38-K39</f>
        <v>36324</v>
      </c>
      <c r="L41" s="35">
        <f>K41/$K$42</f>
        <v>0.86594988914582682</v>
      </c>
      <c r="M41" s="53">
        <f t="shared" ref="M41" si="27">M42-M38-M39</f>
        <v>36068</v>
      </c>
      <c r="N41" s="36">
        <f>M41/$M$42</f>
        <v>0.76676800102042986</v>
      </c>
    </row>
    <row r="42" spans="1:14" ht="13.15" thickBot="1" x14ac:dyDescent="0.4">
      <c r="A42" s="105"/>
      <c r="B42" s="54" t="s">
        <v>25</v>
      </c>
      <c r="C42" s="55">
        <v>11468</v>
      </c>
      <c r="D42" s="59">
        <f>C42/$C$42</f>
        <v>1</v>
      </c>
      <c r="E42" s="55">
        <v>10387</v>
      </c>
      <c r="F42" s="59">
        <f>E42/$E$42</f>
        <v>1</v>
      </c>
      <c r="G42" s="55">
        <v>9953</v>
      </c>
      <c r="H42" s="59">
        <f>G42/$G$42</f>
        <v>1</v>
      </c>
      <c r="I42" s="55">
        <v>11579</v>
      </c>
      <c r="J42" s="59">
        <f>I42/$I$42</f>
        <v>1</v>
      </c>
      <c r="K42" s="55">
        <v>41947</v>
      </c>
      <c r="L42" s="59">
        <f>K42/$K$42</f>
        <v>1</v>
      </c>
      <c r="M42" s="55">
        <v>47039</v>
      </c>
      <c r="N42" s="60">
        <f>M42/$M$42</f>
        <v>1</v>
      </c>
    </row>
    <row r="43" spans="1:14" x14ac:dyDescent="0.35">
      <c r="A43" s="89" t="s">
        <v>10</v>
      </c>
      <c r="B43" s="17" t="s">
        <v>0</v>
      </c>
      <c r="C43" s="18">
        <v>53021</v>
      </c>
      <c r="D43" s="19">
        <f>C43/$C$47</f>
        <v>0.35021863482040239</v>
      </c>
      <c r="E43" s="18">
        <v>105679</v>
      </c>
      <c r="F43" s="19">
        <f>E43/$E$47</f>
        <v>0.60705402533245256</v>
      </c>
      <c r="G43" s="18">
        <v>542367</v>
      </c>
      <c r="H43" s="19">
        <f>G43/$G$47</f>
        <v>0.72084161784563694</v>
      </c>
      <c r="I43" s="18">
        <v>156328</v>
      </c>
      <c r="J43" s="19">
        <f>I43/$I$47</f>
        <v>0.74819923518347464</v>
      </c>
      <c r="K43" s="18">
        <v>151270</v>
      </c>
      <c r="L43" s="19">
        <f>K43/$K$47</f>
        <v>0.72671807066849226</v>
      </c>
      <c r="M43" s="18">
        <v>132192</v>
      </c>
      <c r="N43" s="26">
        <f>M43/$M$47</f>
        <v>0.63682435687445804</v>
      </c>
    </row>
    <row r="44" spans="1:14" x14ac:dyDescent="0.35">
      <c r="A44" s="90"/>
      <c r="B44" s="5" t="s">
        <v>2</v>
      </c>
      <c r="C44" s="1"/>
      <c r="D44" s="16">
        <f>C44/$C$47</f>
        <v>0</v>
      </c>
      <c r="E44" s="1"/>
      <c r="F44" s="16">
        <f>E44/$E$47</f>
        <v>0</v>
      </c>
      <c r="G44" s="1"/>
      <c r="H44" s="16">
        <f>G44/$G$47</f>
        <v>0</v>
      </c>
      <c r="I44" s="1"/>
      <c r="J44" s="16">
        <f>I44/$I$47</f>
        <v>0</v>
      </c>
      <c r="K44" s="6">
        <v>8759</v>
      </c>
      <c r="L44" s="16">
        <f>K44/$K$47</f>
        <v>4.2079219812159209E-2</v>
      </c>
      <c r="M44" s="6">
        <v>24964</v>
      </c>
      <c r="N44" s="27">
        <f>M44/$M$47</f>
        <v>0.12026206763657385</v>
      </c>
    </row>
    <row r="45" spans="1:14" x14ac:dyDescent="0.35">
      <c r="A45" s="90"/>
      <c r="B45" s="7" t="s">
        <v>22</v>
      </c>
      <c r="C45" s="11">
        <f>C43+C44</f>
        <v>53021</v>
      </c>
      <c r="D45" s="16">
        <f>C45/$C$47</f>
        <v>0.35021863482040239</v>
      </c>
      <c r="E45" s="11">
        <f t="shared" ref="E45:M45" si="28">E43+E44</f>
        <v>105679</v>
      </c>
      <c r="F45" s="16">
        <f>E45/$E$47</f>
        <v>0.60705402533245256</v>
      </c>
      <c r="G45" s="11">
        <f t="shared" si="28"/>
        <v>542367</v>
      </c>
      <c r="H45" s="16">
        <f>G45/$G$47</f>
        <v>0.72084161784563694</v>
      </c>
      <c r="I45" s="11">
        <f t="shared" si="28"/>
        <v>156328</v>
      </c>
      <c r="J45" s="16">
        <f>I45/$I$47</f>
        <v>0.74819923518347464</v>
      </c>
      <c r="K45" s="11">
        <f t="shared" si="28"/>
        <v>160029</v>
      </c>
      <c r="L45" s="16">
        <f>K45/$K$47</f>
        <v>0.76879729048065149</v>
      </c>
      <c r="M45" s="11">
        <f t="shared" si="28"/>
        <v>157156</v>
      </c>
      <c r="N45" s="27">
        <f>M45/$M$47</f>
        <v>0.75708642451103192</v>
      </c>
    </row>
    <row r="46" spans="1:14" x14ac:dyDescent="0.35">
      <c r="A46" s="90"/>
      <c r="B46" s="7" t="s">
        <v>23</v>
      </c>
      <c r="C46" s="11">
        <f>C47-C43-C44</f>
        <v>98373</v>
      </c>
      <c r="D46" s="16">
        <f>C46/$C$47</f>
        <v>0.64978136517959761</v>
      </c>
      <c r="E46" s="11">
        <f t="shared" ref="E46" si="29">E47-E43-E44</f>
        <v>68406</v>
      </c>
      <c r="F46" s="16">
        <f>E46/$E$47</f>
        <v>0.39294597466754744</v>
      </c>
      <c r="G46" s="11">
        <f t="shared" ref="G46" si="30">G47-G43-G44</f>
        <v>210041</v>
      </c>
      <c r="H46" s="16">
        <f>G46/$G$47</f>
        <v>0.27915838215436306</v>
      </c>
      <c r="I46" s="11">
        <f t="shared" ref="I46" si="31">I47-I43-I44</f>
        <v>52611</v>
      </c>
      <c r="J46" s="16">
        <f>I46/$I$47</f>
        <v>0.25180076481652541</v>
      </c>
      <c r="K46" s="11">
        <f t="shared" ref="K46" si="32">K47-K43-K44</f>
        <v>48126</v>
      </c>
      <c r="L46" s="16">
        <f>K46/$K$47</f>
        <v>0.23120270951934857</v>
      </c>
      <c r="M46" s="11">
        <f t="shared" ref="M46" si="33">M47-M43-M44</f>
        <v>50424</v>
      </c>
      <c r="N46" s="27">
        <f>M46/$M$47</f>
        <v>0.24291357548896811</v>
      </c>
    </row>
    <row r="47" spans="1:14" ht="13.15" thickBot="1" x14ac:dyDescent="0.4">
      <c r="A47" s="91"/>
      <c r="B47" s="20" t="s">
        <v>25</v>
      </c>
      <c r="C47" s="21">
        <v>151394</v>
      </c>
      <c r="D47" s="28">
        <f>C47/$C$47</f>
        <v>1</v>
      </c>
      <c r="E47" s="21">
        <v>174085</v>
      </c>
      <c r="F47" s="28">
        <f>E47/$E$47</f>
        <v>1</v>
      </c>
      <c r="G47" s="21">
        <v>752408</v>
      </c>
      <c r="H47" s="28">
        <f>G47/$G$47</f>
        <v>1</v>
      </c>
      <c r="I47" s="21">
        <v>208939</v>
      </c>
      <c r="J47" s="28">
        <f>I47/$I$47</f>
        <v>1</v>
      </c>
      <c r="K47" s="21">
        <v>208155</v>
      </c>
      <c r="L47" s="28">
        <f>K47/$K$47</f>
        <v>1</v>
      </c>
      <c r="M47" s="21">
        <v>207580</v>
      </c>
      <c r="N47" s="29">
        <f>M47/$M$47</f>
        <v>1</v>
      </c>
    </row>
    <row r="48" spans="1:14" s="63" customFormat="1" ht="12.5" customHeight="1" x14ac:dyDescent="0.35">
      <c r="A48" s="94" t="s">
        <v>11</v>
      </c>
      <c r="B48" s="69" t="s">
        <v>22</v>
      </c>
      <c r="C48" s="64"/>
      <c r="D48" s="50">
        <f>C48/$C$50</f>
        <v>0</v>
      </c>
      <c r="E48" s="64"/>
      <c r="F48" s="50">
        <f>E48/$E$50</f>
        <v>0</v>
      </c>
      <c r="G48" s="64"/>
      <c r="H48" s="50">
        <f>G48/$G$50</f>
        <v>0</v>
      </c>
      <c r="I48" s="74">
        <v>53</v>
      </c>
      <c r="J48" s="50">
        <f>I48/$I$50</f>
        <v>0.40458015267175573</v>
      </c>
      <c r="K48" s="74">
        <v>90</v>
      </c>
      <c r="L48" s="50">
        <f>K48/$K$50</f>
        <v>0.55214723926380371</v>
      </c>
      <c r="M48" s="74">
        <v>79</v>
      </c>
      <c r="N48" s="51">
        <f>M48/$M$50</f>
        <v>0.54861111111111116</v>
      </c>
    </row>
    <row r="49" spans="1:15" s="63" customFormat="1" ht="13.05" customHeight="1" x14ac:dyDescent="0.35">
      <c r="A49" s="95"/>
      <c r="B49" s="70" t="s">
        <v>23</v>
      </c>
      <c r="C49" s="65">
        <v>169</v>
      </c>
      <c r="D49" s="35">
        <f>C49/$C$50</f>
        <v>1</v>
      </c>
      <c r="E49" s="65">
        <v>132</v>
      </c>
      <c r="F49" s="35">
        <f>E49/$E$50</f>
        <v>1</v>
      </c>
      <c r="G49" s="65">
        <v>127</v>
      </c>
      <c r="H49" s="35">
        <f>G49/$G$50</f>
        <v>1</v>
      </c>
      <c r="I49" s="75">
        <v>78</v>
      </c>
      <c r="J49" s="35">
        <f>I49/$I$50</f>
        <v>0.59541984732824427</v>
      </c>
      <c r="K49" s="75">
        <v>73</v>
      </c>
      <c r="L49" s="35">
        <f>K49/$K$50</f>
        <v>0.44785276073619634</v>
      </c>
      <c r="M49" s="75">
        <v>65</v>
      </c>
      <c r="N49" s="36">
        <f>M49/$M$50</f>
        <v>0.4513888888888889</v>
      </c>
    </row>
    <row r="50" spans="1:15" s="73" customFormat="1" ht="13.05" customHeight="1" thickBot="1" x14ac:dyDescent="0.4">
      <c r="A50" s="96"/>
      <c r="B50" s="71" t="s">
        <v>31</v>
      </c>
      <c r="C50" s="72">
        <v>169</v>
      </c>
      <c r="D50" s="59">
        <f>C50/$C$50</f>
        <v>1</v>
      </c>
      <c r="E50" s="72">
        <v>132</v>
      </c>
      <c r="F50" s="59">
        <f>E50/$E$50</f>
        <v>1</v>
      </c>
      <c r="G50" s="72">
        <v>127</v>
      </c>
      <c r="H50" s="59">
        <f>G50/$G$50</f>
        <v>1</v>
      </c>
      <c r="I50" s="66">
        <f>I48+I49</f>
        <v>131</v>
      </c>
      <c r="J50" s="59">
        <f>I50/$I$50</f>
        <v>1</v>
      </c>
      <c r="K50" s="66">
        <f>K48+K49</f>
        <v>163</v>
      </c>
      <c r="L50" s="59">
        <f>K50/$K$50</f>
        <v>1</v>
      </c>
      <c r="M50" s="66">
        <f>M48+M49</f>
        <v>144</v>
      </c>
      <c r="N50" s="60">
        <f>M50/$M$50</f>
        <v>1</v>
      </c>
    </row>
    <row r="51" spans="1:15" x14ac:dyDescent="0.35">
      <c r="A51" s="89" t="s">
        <v>12</v>
      </c>
      <c r="B51" s="17" t="s">
        <v>0</v>
      </c>
      <c r="C51" s="18">
        <v>10532</v>
      </c>
      <c r="D51" s="19">
        <f>C51/$C$55</f>
        <v>0.26777178887419911</v>
      </c>
      <c r="E51" s="18">
        <v>3027</v>
      </c>
      <c r="F51" s="19">
        <f>E51/$E$55</f>
        <v>0.42105995270552232</v>
      </c>
      <c r="G51" s="18">
        <v>7776</v>
      </c>
      <c r="H51" s="19">
        <f>G51/$G$55</f>
        <v>0.61026526447967355</v>
      </c>
      <c r="I51" s="18">
        <v>19262</v>
      </c>
      <c r="J51" s="19">
        <f>I51/$I$55</f>
        <v>0.64685338169118145</v>
      </c>
      <c r="K51" s="18">
        <v>32102</v>
      </c>
      <c r="L51" s="19">
        <f>K51/$K$55</f>
        <v>0.72752407932011331</v>
      </c>
      <c r="M51" s="18">
        <v>51537</v>
      </c>
      <c r="N51" s="26">
        <f>M51/$M$55</f>
        <v>0.74399099190137286</v>
      </c>
      <c r="O51" s="63"/>
    </row>
    <row r="52" spans="1:15" x14ac:dyDescent="0.35">
      <c r="A52" s="90"/>
      <c r="B52" s="5" t="s">
        <v>2</v>
      </c>
      <c r="C52" s="1"/>
      <c r="D52" s="16">
        <f>C52/$C$55</f>
        <v>0</v>
      </c>
      <c r="E52" s="1"/>
      <c r="F52" s="16">
        <f>E52/$E$55</f>
        <v>0</v>
      </c>
      <c r="G52" s="1"/>
      <c r="H52" s="16">
        <f>G52/$G$55</f>
        <v>0</v>
      </c>
      <c r="I52" s="1"/>
      <c r="J52" s="16">
        <f>I52/$I$55</f>
        <v>0</v>
      </c>
      <c r="K52" s="6">
        <v>621</v>
      </c>
      <c r="L52" s="16">
        <f>K52/$K$55</f>
        <v>1.4073654390934845E-2</v>
      </c>
      <c r="M52" s="6">
        <v>5857</v>
      </c>
      <c r="N52" s="27">
        <f>M52/$M$55</f>
        <v>8.4551977017799651E-2</v>
      </c>
      <c r="O52" s="63"/>
    </row>
    <row r="53" spans="1:15" x14ac:dyDescent="0.35">
      <c r="A53" s="90"/>
      <c r="B53" s="7" t="s">
        <v>22</v>
      </c>
      <c r="C53" s="11">
        <f>C51+C52</f>
        <v>10532</v>
      </c>
      <c r="D53" s="16">
        <f>C53/$C$55</f>
        <v>0.26777178887419911</v>
      </c>
      <c r="E53" s="11">
        <f t="shared" ref="E53:M53" si="34">E51+E52</f>
        <v>3027</v>
      </c>
      <c r="F53" s="16">
        <f>E53/$E$55</f>
        <v>0.42105995270552232</v>
      </c>
      <c r="G53" s="11">
        <f t="shared" si="34"/>
        <v>7776</v>
      </c>
      <c r="H53" s="16">
        <f>G53/$G$55</f>
        <v>0.61026526447967355</v>
      </c>
      <c r="I53" s="11">
        <f t="shared" si="34"/>
        <v>19262</v>
      </c>
      <c r="J53" s="16">
        <f>I53/$I$55</f>
        <v>0.64685338169118145</v>
      </c>
      <c r="K53" s="11">
        <f t="shared" si="34"/>
        <v>32723</v>
      </c>
      <c r="L53" s="16">
        <f>K53/$K$55</f>
        <v>0.7415977337110482</v>
      </c>
      <c r="M53" s="11">
        <f t="shared" si="34"/>
        <v>57394</v>
      </c>
      <c r="N53" s="27">
        <f>M53/$M$55</f>
        <v>0.82854296891917256</v>
      </c>
      <c r="O53" s="63"/>
    </row>
    <row r="54" spans="1:15" x14ac:dyDescent="0.35">
      <c r="A54" s="90"/>
      <c r="B54" s="7" t="s">
        <v>23</v>
      </c>
      <c r="C54" s="11">
        <f>C55-C51-C52</f>
        <v>28800</v>
      </c>
      <c r="D54" s="16">
        <f>C54/$C$55</f>
        <v>0.73222821112580083</v>
      </c>
      <c r="E54" s="11">
        <f t="shared" ref="E54" si="35">E55-E51-E52</f>
        <v>4162</v>
      </c>
      <c r="F54" s="16">
        <f>E54/$E$55</f>
        <v>0.57894004729447768</v>
      </c>
      <c r="G54" s="11">
        <f t="shared" ref="G54" si="36">G55-G51-G52</f>
        <v>4966</v>
      </c>
      <c r="H54" s="16">
        <f>G54/$G$55</f>
        <v>0.3897347355203265</v>
      </c>
      <c r="I54" s="11">
        <f t="shared" ref="I54" si="37">I55-I51-I52</f>
        <v>10516</v>
      </c>
      <c r="J54" s="16">
        <f>I54/$I$55</f>
        <v>0.35314661830881861</v>
      </c>
      <c r="K54" s="11">
        <f t="shared" ref="K54" si="38">K55-K51-K52</f>
        <v>11402</v>
      </c>
      <c r="L54" s="16">
        <f>K54/$K$55</f>
        <v>0.25840226628895185</v>
      </c>
      <c r="M54" s="11">
        <f t="shared" ref="M54" si="39">M55-M51-M52</f>
        <v>11877</v>
      </c>
      <c r="N54" s="27">
        <f>M54/$M$55</f>
        <v>0.17145703108082747</v>
      </c>
      <c r="O54" s="63"/>
    </row>
    <row r="55" spans="1:15" ht="13.15" thickBot="1" x14ac:dyDescent="0.4">
      <c r="A55" s="97"/>
      <c r="B55" s="12" t="s">
        <v>25</v>
      </c>
      <c r="C55" s="13">
        <v>39332</v>
      </c>
      <c r="D55" s="23">
        <f>C55/$C$55</f>
        <v>1</v>
      </c>
      <c r="E55" s="13">
        <v>7189</v>
      </c>
      <c r="F55" s="23">
        <f>E55/$E$55</f>
        <v>1</v>
      </c>
      <c r="G55" s="13">
        <v>12742</v>
      </c>
      <c r="H55" s="23">
        <f>G55/$G$55</f>
        <v>1</v>
      </c>
      <c r="I55" s="13">
        <v>29778</v>
      </c>
      <c r="J55" s="23">
        <f>I55/$I$55</f>
        <v>1</v>
      </c>
      <c r="K55" s="13">
        <v>44125</v>
      </c>
      <c r="L55" s="23">
        <f>K55/$K$55</f>
        <v>1</v>
      </c>
      <c r="M55" s="13">
        <v>69271</v>
      </c>
      <c r="N55" s="25">
        <f>M55/$M$55</f>
        <v>1</v>
      </c>
      <c r="O55" s="63"/>
    </row>
    <row r="56" spans="1:15" x14ac:dyDescent="0.35">
      <c r="A56" s="86" t="s">
        <v>13</v>
      </c>
      <c r="B56" s="48" t="s">
        <v>2</v>
      </c>
      <c r="C56" s="58"/>
      <c r="D56" s="50">
        <f>C56/$C$60</f>
        <v>0</v>
      </c>
      <c r="E56" s="58"/>
      <c r="F56" s="50">
        <f>E56/$E$60</f>
        <v>0</v>
      </c>
      <c r="G56" s="58"/>
      <c r="H56" s="50">
        <f>G56/$G$60</f>
        <v>0</v>
      </c>
      <c r="I56" s="58"/>
      <c r="J56" s="50">
        <f>I56/$I$60</f>
        <v>0</v>
      </c>
      <c r="K56" s="49">
        <v>443</v>
      </c>
      <c r="L56" s="50">
        <f>K56/$K$60</f>
        <v>3.0524988458384725E-3</v>
      </c>
      <c r="M56" s="49">
        <v>3002</v>
      </c>
      <c r="N56" s="51">
        <f>M56/$M$60</f>
        <v>1.8316605143537022E-2</v>
      </c>
    </row>
    <row r="57" spans="1:15" x14ac:dyDescent="0.35">
      <c r="A57" s="87"/>
      <c r="B57" s="37" t="s">
        <v>0</v>
      </c>
      <c r="C57" s="38">
        <v>8783</v>
      </c>
      <c r="D57" s="35">
        <f>C57/$C$60</f>
        <v>0.51847697756788669</v>
      </c>
      <c r="E57" s="38">
        <v>8198</v>
      </c>
      <c r="F57" s="35">
        <f>E57/$E$60</f>
        <v>0.28255325015509752</v>
      </c>
      <c r="G57" s="38">
        <v>13018</v>
      </c>
      <c r="H57" s="35">
        <f>G57/$G$60</f>
        <v>0.34272325189553499</v>
      </c>
      <c r="I57" s="38">
        <v>11521</v>
      </c>
      <c r="J57" s="35">
        <f>I57/$I$60</f>
        <v>0.27764121843069212</v>
      </c>
      <c r="K57" s="38">
        <v>14073</v>
      </c>
      <c r="L57" s="35">
        <f>K57/$K$60</f>
        <v>9.6970239858882215E-2</v>
      </c>
      <c r="M57" s="38">
        <v>29110</v>
      </c>
      <c r="N57" s="36">
        <f>M57/$M$60</f>
        <v>0.17761371609872173</v>
      </c>
    </row>
    <row r="58" spans="1:15" x14ac:dyDescent="0.35">
      <c r="A58" s="87"/>
      <c r="B58" s="41" t="s">
        <v>22</v>
      </c>
      <c r="C58" s="52">
        <f>C56+C57</f>
        <v>8783</v>
      </c>
      <c r="D58" s="35">
        <f>C58/$C$60</f>
        <v>0.51847697756788669</v>
      </c>
      <c r="E58" s="52">
        <f t="shared" ref="E58:M58" si="40">E56+E57</f>
        <v>8198</v>
      </c>
      <c r="F58" s="35">
        <f>E58/$E$60</f>
        <v>0.28255325015509752</v>
      </c>
      <c r="G58" s="52">
        <f t="shared" si="40"/>
        <v>13018</v>
      </c>
      <c r="H58" s="35">
        <f>G58/$G$60</f>
        <v>0.34272325189553499</v>
      </c>
      <c r="I58" s="52">
        <f t="shared" si="40"/>
        <v>11521</v>
      </c>
      <c r="J58" s="35">
        <f>I58/$I$60</f>
        <v>0.27764121843069212</v>
      </c>
      <c r="K58" s="52">
        <f t="shared" si="40"/>
        <v>14516</v>
      </c>
      <c r="L58" s="35">
        <f>K58/$K$60</f>
        <v>0.1000227387047207</v>
      </c>
      <c r="M58" s="52">
        <f t="shared" si="40"/>
        <v>32112</v>
      </c>
      <c r="N58" s="36">
        <f>M58/$M$60</f>
        <v>0.19593032124225876</v>
      </c>
    </row>
    <row r="59" spans="1:15" x14ac:dyDescent="0.35">
      <c r="A59" s="87"/>
      <c r="B59" s="41" t="s">
        <v>23</v>
      </c>
      <c r="C59" s="52">
        <f>C60-C56-C57</f>
        <v>8157</v>
      </c>
      <c r="D59" s="35">
        <f>C59/$C$60</f>
        <v>0.48152302243211337</v>
      </c>
      <c r="E59" s="52">
        <f t="shared" ref="E59" si="41">E60-E56-E57</f>
        <v>20816</v>
      </c>
      <c r="F59" s="35">
        <f>E59/$E$60</f>
        <v>0.71744674984490242</v>
      </c>
      <c r="G59" s="52">
        <f t="shared" ref="G59" si="42">G60-G56-G57</f>
        <v>24966</v>
      </c>
      <c r="H59" s="35">
        <f>G59/$G$60</f>
        <v>0.65727674810446501</v>
      </c>
      <c r="I59" s="52">
        <f t="shared" ref="I59" si="43">I60-I56-I57</f>
        <v>29975</v>
      </c>
      <c r="J59" s="35">
        <f>I59/$I$60</f>
        <v>0.72235878156930788</v>
      </c>
      <c r="K59" s="52">
        <f t="shared" ref="K59" si="44">K60-K56-K57</f>
        <v>130611</v>
      </c>
      <c r="L59" s="35">
        <f>K59/$K$60</f>
        <v>0.89997726129527933</v>
      </c>
      <c r="M59" s="52">
        <f t="shared" ref="M59" si="45">M60-M56-M57</f>
        <v>131783</v>
      </c>
      <c r="N59" s="36">
        <f>M59/$M$60</f>
        <v>0.80406967875774127</v>
      </c>
    </row>
    <row r="60" spans="1:15" ht="13.15" thickBot="1" x14ac:dyDescent="0.4">
      <c r="A60" s="98"/>
      <c r="B60" s="54" t="s">
        <v>25</v>
      </c>
      <c r="C60" s="55">
        <v>16940</v>
      </c>
      <c r="D60" s="59">
        <f>C60/$C$60</f>
        <v>1</v>
      </c>
      <c r="E60" s="55">
        <v>29014</v>
      </c>
      <c r="F60" s="59">
        <f>E60/$E$60</f>
        <v>1</v>
      </c>
      <c r="G60" s="55">
        <v>37984</v>
      </c>
      <c r="H60" s="59">
        <f>G60/$G$60</f>
        <v>1</v>
      </c>
      <c r="I60" s="55">
        <v>41496</v>
      </c>
      <c r="J60" s="59">
        <f>I60/$I$60</f>
        <v>1</v>
      </c>
      <c r="K60" s="55">
        <v>145127</v>
      </c>
      <c r="L60" s="59">
        <f>K60/$K$60</f>
        <v>1</v>
      </c>
      <c r="M60" s="55">
        <v>163895</v>
      </c>
      <c r="N60" s="60">
        <f>M60/$M$60</f>
        <v>1</v>
      </c>
    </row>
    <row r="61" spans="1:15" x14ac:dyDescent="0.35">
      <c r="A61" s="89" t="s">
        <v>14</v>
      </c>
      <c r="B61" s="17" t="s">
        <v>0</v>
      </c>
      <c r="C61" s="18">
        <v>118100</v>
      </c>
      <c r="D61" s="19">
        <f>C61/$C$65</f>
        <v>0.44535283181802754</v>
      </c>
      <c r="E61" s="18">
        <v>51075</v>
      </c>
      <c r="F61" s="19">
        <f>E61/$E$65</f>
        <v>0.54964863381509421</v>
      </c>
      <c r="G61" s="18">
        <v>88857</v>
      </c>
      <c r="H61" s="19">
        <f>G61/$G$65</f>
        <v>0.59460381828036857</v>
      </c>
      <c r="I61" s="18">
        <v>145665</v>
      </c>
      <c r="J61" s="19">
        <f>I61/$I$65</f>
        <v>0.5832969602806265</v>
      </c>
      <c r="K61" s="18">
        <v>132185</v>
      </c>
      <c r="L61" s="19">
        <f>K61/$K$65</f>
        <v>0.52963190011980177</v>
      </c>
      <c r="M61" s="18">
        <v>138383</v>
      </c>
      <c r="N61" s="26">
        <f>M61/$M$65</f>
        <v>0.47913067263114523</v>
      </c>
    </row>
    <row r="62" spans="1:15" x14ac:dyDescent="0.35">
      <c r="A62" s="99"/>
      <c r="B62" s="5" t="s">
        <v>2</v>
      </c>
      <c r="C62" s="6">
        <v>52038</v>
      </c>
      <c r="D62" s="16">
        <f>C62/$C$65</f>
        <v>0.19623429857871733</v>
      </c>
      <c r="E62" s="6">
        <v>22889</v>
      </c>
      <c r="F62" s="16">
        <f>E62/$E$65</f>
        <v>0.24632222377667531</v>
      </c>
      <c r="G62" s="6">
        <v>47150</v>
      </c>
      <c r="H62" s="16">
        <f>G62/$G$65</f>
        <v>0.31551335327458024</v>
      </c>
      <c r="I62" s="6">
        <v>83300</v>
      </c>
      <c r="J62" s="16">
        <f>I62/$I$65</f>
        <v>0.33356425216336238</v>
      </c>
      <c r="K62" s="6">
        <v>96710</v>
      </c>
      <c r="L62" s="16">
        <f>K62/$K$65</f>
        <v>0.38749253743303724</v>
      </c>
      <c r="M62" s="6">
        <v>129649</v>
      </c>
      <c r="N62" s="27">
        <f>M62/$M$65</f>
        <v>0.44889048926497727</v>
      </c>
    </row>
    <row r="63" spans="1:15" x14ac:dyDescent="0.35">
      <c r="A63" s="99"/>
      <c r="B63" s="7" t="s">
        <v>22</v>
      </c>
      <c r="C63" s="11">
        <f>C61+C62</f>
        <v>170138</v>
      </c>
      <c r="D63" s="16">
        <f>C63/$C$65</f>
        <v>0.64158713039674486</v>
      </c>
      <c r="E63" s="11">
        <f t="shared" ref="E63:M63" si="46">E61+E62</f>
        <v>73964</v>
      </c>
      <c r="F63" s="16">
        <f>E63/$E$65</f>
        <v>0.79597085759176955</v>
      </c>
      <c r="G63" s="11">
        <f t="shared" si="46"/>
        <v>136007</v>
      </c>
      <c r="H63" s="16">
        <f>G63/$G$65</f>
        <v>0.91011717155494887</v>
      </c>
      <c r="I63" s="11">
        <f t="shared" si="46"/>
        <v>228965</v>
      </c>
      <c r="J63" s="16">
        <f>I63/$I$65</f>
        <v>0.91686121244398888</v>
      </c>
      <c r="K63" s="11">
        <f t="shared" si="46"/>
        <v>228895</v>
      </c>
      <c r="L63" s="16">
        <f>K63/$K$65</f>
        <v>0.91712443755283901</v>
      </c>
      <c r="M63" s="11">
        <f t="shared" si="46"/>
        <v>268032</v>
      </c>
      <c r="N63" s="27">
        <f>M63/$M$65</f>
        <v>0.92802116189612249</v>
      </c>
    </row>
    <row r="64" spans="1:15" x14ac:dyDescent="0.35">
      <c r="A64" s="99"/>
      <c r="B64" s="7" t="s">
        <v>23</v>
      </c>
      <c r="C64" s="11">
        <f>C65-C61-C62</f>
        <v>95045</v>
      </c>
      <c r="D64" s="16">
        <f>C64/$C$65</f>
        <v>0.35841286960325514</v>
      </c>
      <c r="E64" s="11">
        <f t="shared" ref="E64" si="47">E65-E61-E62</f>
        <v>18959</v>
      </c>
      <c r="F64" s="16">
        <f>E64/$E$65</f>
        <v>0.20402914240823047</v>
      </c>
      <c r="G64" s="11">
        <f t="shared" ref="G64" si="48">G65-G61-G62</f>
        <v>13432</v>
      </c>
      <c r="H64" s="16">
        <f>G64/$G$65</f>
        <v>8.9882828445051161E-2</v>
      </c>
      <c r="I64" s="11">
        <f t="shared" ref="I64" si="49">I65-I61-I62</f>
        <v>20762</v>
      </c>
      <c r="J64" s="16">
        <f>I64/$I$65</f>
        <v>8.3138787556011159E-2</v>
      </c>
      <c r="K64" s="11">
        <f t="shared" ref="K64" si="50">K65-K61-K62</f>
        <v>20684</v>
      </c>
      <c r="L64" s="16">
        <f>K64/$K$65</f>
        <v>8.2875562447161016E-2</v>
      </c>
      <c r="M64" s="11">
        <f t="shared" ref="M64" si="51">M65-M61-M62</f>
        <v>20789</v>
      </c>
      <c r="N64" s="27">
        <f>M64/$M$65</f>
        <v>7.1978838103877493E-2</v>
      </c>
    </row>
    <row r="65" spans="1:14" ht="13.15" thickBot="1" x14ac:dyDescent="0.4">
      <c r="A65" s="100"/>
      <c r="B65" s="20" t="s">
        <v>25</v>
      </c>
      <c r="C65" s="21">
        <v>265183</v>
      </c>
      <c r="D65" s="28">
        <f>C65/$C$65</f>
        <v>1</v>
      </c>
      <c r="E65" s="21">
        <v>92923</v>
      </c>
      <c r="F65" s="28">
        <f>E65/$E$65</f>
        <v>1</v>
      </c>
      <c r="G65" s="21">
        <v>149439</v>
      </c>
      <c r="H65" s="28">
        <f>G65/$G$65</f>
        <v>1</v>
      </c>
      <c r="I65" s="21">
        <v>249727</v>
      </c>
      <c r="J65" s="28">
        <f>I65/$I$65</f>
        <v>1</v>
      </c>
      <c r="K65" s="21">
        <v>249579</v>
      </c>
      <c r="L65" s="28">
        <f>K65/$K$65</f>
        <v>1</v>
      </c>
      <c r="M65" s="21">
        <v>288821</v>
      </c>
      <c r="N65" s="29">
        <f>M65/$M$65</f>
        <v>1</v>
      </c>
    </row>
    <row r="66" spans="1:14" x14ac:dyDescent="0.35">
      <c r="A66" s="86" t="s">
        <v>15</v>
      </c>
      <c r="B66" s="48" t="s">
        <v>2</v>
      </c>
      <c r="C66" s="58"/>
      <c r="D66" s="50">
        <f>C66/$C$70</f>
        <v>0</v>
      </c>
      <c r="E66" s="58"/>
      <c r="F66" s="50">
        <f>E66/$E$70</f>
        <v>0</v>
      </c>
      <c r="G66" s="58"/>
      <c r="H66" s="50">
        <f>G66/$G$70</f>
        <v>0</v>
      </c>
      <c r="I66" s="58"/>
      <c r="J66" s="50">
        <f>I66/$I$70</f>
        <v>0</v>
      </c>
      <c r="K66" s="49">
        <v>104</v>
      </c>
      <c r="L66" s="50">
        <f>K66/$K$70</f>
        <v>1.9674612183125235E-2</v>
      </c>
      <c r="M66" s="49">
        <v>827</v>
      </c>
      <c r="N66" s="51">
        <f>M66/$M$70</f>
        <v>0.11600504979660542</v>
      </c>
    </row>
    <row r="67" spans="1:14" x14ac:dyDescent="0.35">
      <c r="A67" s="87"/>
      <c r="B67" s="37" t="s">
        <v>0</v>
      </c>
      <c r="C67" s="38">
        <v>1156</v>
      </c>
      <c r="D67" s="35">
        <f>C67/$C$70</f>
        <v>0.46166134185303515</v>
      </c>
      <c r="E67" s="38">
        <v>1279</v>
      </c>
      <c r="F67" s="35">
        <f>E67/$E$70</f>
        <v>0.65089058524173027</v>
      </c>
      <c r="G67" s="38">
        <v>3000</v>
      </c>
      <c r="H67" s="35">
        <f>G67/$G$70</f>
        <v>0.64446831364124602</v>
      </c>
      <c r="I67" s="38">
        <v>3337</v>
      </c>
      <c r="J67" s="35">
        <f>I67/$I$70</f>
        <v>0.68283200327399218</v>
      </c>
      <c r="K67" s="38">
        <v>3315</v>
      </c>
      <c r="L67" s="35">
        <f>K67/$K$70</f>
        <v>0.62712826333711691</v>
      </c>
      <c r="M67" s="38">
        <v>4040</v>
      </c>
      <c r="N67" s="36">
        <f>M67/$M$70</f>
        <v>0.56669939682984993</v>
      </c>
    </row>
    <row r="68" spans="1:14" x14ac:dyDescent="0.35">
      <c r="A68" s="87"/>
      <c r="B68" s="41" t="s">
        <v>22</v>
      </c>
      <c r="C68" s="52">
        <f>C66+C67</f>
        <v>1156</v>
      </c>
      <c r="D68" s="35">
        <f>C68/$C$70</f>
        <v>0.46166134185303515</v>
      </c>
      <c r="E68" s="52">
        <f t="shared" ref="E68:M68" si="52">E66+E67</f>
        <v>1279</v>
      </c>
      <c r="F68" s="35">
        <f>E68/$E$70</f>
        <v>0.65089058524173027</v>
      </c>
      <c r="G68" s="52">
        <f t="shared" si="52"/>
        <v>3000</v>
      </c>
      <c r="H68" s="35">
        <f>G68/$G$70</f>
        <v>0.64446831364124602</v>
      </c>
      <c r="I68" s="52">
        <f t="shared" si="52"/>
        <v>3337</v>
      </c>
      <c r="J68" s="35">
        <f>I68/$I$70</f>
        <v>0.68283200327399218</v>
      </c>
      <c r="K68" s="52">
        <f t="shared" si="52"/>
        <v>3419</v>
      </c>
      <c r="L68" s="35">
        <f>K68/$K$70</f>
        <v>0.64680287552024218</v>
      </c>
      <c r="M68" s="52">
        <f t="shared" si="52"/>
        <v>4867</v>
      </c>
      <c r="N68" s="36">
        <f>M68/$M$70</f>
        <v>0.68270444662645535</v>
      </c>
    </row>
    <row r="69" spans="1:14" x14ac:dyDescent="0.35">
      <c r="A69" s="87"/>
      <c r="B69" s="41" t="s">
        <v>23</v>
      </c>
      <c r="C69" s="52">
        <f>C70-C66-C67</f>
        <v>1348</v>
      </c>
      <c r="D69" s="35">
        <f>C69/$C$70</f>
        <v>0.53833865814696491</v>
      </c>
      <c r="E69" s="52">
        <f t="shared" ref="E69" si="53">E70-E66-E67</f>
        <v>686</v>
      </c>
      <c r="F69" s="35">
        <f>E69/$E$70</f>
        <v>0.34910941475826973</v>
      </c>
      <c r="G69" s="52">
        <f t="shared" ref="G69" si="54">G70-G66-G67</f>
        <v>1655</v>
      </c>
      <c r="H69" s="35">
        <f>G69/$G$70</f>
        <v>0.35553168635875404</v>
      </c>
      <c r="I69" s="52">
        <f t="shared" ref="I69" si="55">I70-I66-I67</f>
        <v>1550</v>
      </c>
      <c r="J69" s="35">
        <f>I69/$I$70</f>
        <v>0.31716799672600776</v>
      </c>
      <c r="K69" s="52">
        <f t="shared" ref="K69" si="56">K70-K66-K67</f>
        <v>1867</v>
      </c>
      <c r="L69" s="35">
        <f>K69/$K$70</f>
        <v>0.35319712447975787</v>
      </c>
      <c r="M69" s="52">
        <f t="shared" ref="M69" si="57">M70-M66-M67</f>
        <v>2262</v>
      </c>
      <c r="N69" s="36">
        <f>M69/$M$70</f>
        <v>0.3172955533735447</v>
      </c>
    </row>
    <row r="70" spans="1:14" ht="13.15" thickBot="1" x14ac:dyDescent="0.4">
      <c r="A70" s="88"/>
      <c r="B70" s="44" t="s">
        <v>25</v>
      </c>
      <c r="C70" s="45">
        <v>2504</v>
      </c>
      <c r="D70" s="61">
        <f>C70/$C$70</f>
        <v>1</v>
      </c>
      <c r="E70" s="45">
        <v>1965</v>
      </c>
      <c r="F70" s="61">
        <f>E70/$E$70</f>
        <v>1</v>
      </c>
      <c r="G70" s="45">
        <v>4655</v>
      </c>
      <c r="H70" s="61">
        <f>G70/$G$70</f>
        <v>1</v>
      </c>
      <c r="I70" s="45">
        <v>4887</v>
      </c>
      <c r="J70" s="61">
        <f>I70/$I$70</f>
        <v>1</v>
      </c>
      <c r="K70" s="45">
        <v>5286</v>
      </c>
      <c r="L70" s="61">
        <f>K70/$K$70</f>
        <v>1</v>
      </c>
      <c r="M70" s="45">
        <v>7129</v>
      </c>
      <c r="N70" s="62">
        <f>M70/$M$70</f>
        <v>1</v>
      </c>
    </row>
    <row r="71" spans="1:14" x14ac:dyDescent="0.35">
      <c r="A71" s="89" t="s">
        <v>16</v>
      </c>
      <c r="B71" s="17" t="s">
        <v>0</v>
      </c>
      <c r="C71" s="18">
        <v>2955</v>
      </c>
      <c r="D71" s="19">
        <f>C71/$C$75</f>
        <v>1</v>
      </c>
      <c r="E71" s="18">
        <v>4180</v>
      </c>
      <c r="F71" s="19">
        <f>E71/$E$75</f>
        <v>1</v>
      </c>
      <c r="G71" s="18">
        <v>5593</v>
      </c>
      <c r="H71" s="19">
        <f>G71/$G$75</f>
        <v>1</v>
      </c>
      <c r="I71" s="18">
        <v>8265</v>
      </c>
      <c r="J71" s="19">
        <f>I71/$I$75</f>
        <v>1</v>
      </c>
      <c r="K71" s="18">
        <v>15565</v>
      </c>
      <c r="L71" s="19">
        <f>K71/$K$75</f>
        <v>0.86118180812216438</v>
      </c>
      <c r="M71" s="18">
        <v>13546</v>
      </c>
      <c r="N71" s="26">
        <f>M71/$M$75</f>
        <v>0.57021384071392489</v>
      </c>
    </row>
    <row r="72" spans="1:14" x14ac:dyDescent="0.35">
      <c r="A72" s="90"/>
      <c r="B72" s="5" t="s">
        <v>2</v>
      </c>
      <c r="C72" s="1"/>
      <c r="D72" s="16">
        <f>C72/$C$75</f>
        <v>0</v>
      </c>
      <c r="E72" s="1"/>
      <c r="F72" s="16">
        <f>E72/$E$75</f>
        <v>0</v>
      </c>
      <c r="G72" s="1"/>
      <c r="H72" s="16">
        <f>G72/$G$75</f>
        <v>0</v>
      </c>
      <c r="I72" s="1"/>
      <c r="J72" s="16">
        <f>I72/$I$75</f>
        <v>0</v>
      </c>
      <c r="K72" s="6">
        <v>2509</v>
      </c>
      <c r="L72" s="16">
        <f>K72/$K$75</f>
        <v>0.13881819187783556</v>
      </c>
      <c r="M72" s="6">
        <v>10210</v>
      </c>
      <c r="N72" s="27">
        <f>M72/$M$75</f>
        <v>0.42978615928607511</v>
      </c>
    </row>
    <row r="73" spans="1:14" x14ac:dyDescent="0.35">
      <c r="A73" s="90"/>
      <c r="B73" s="7" t="s">
        <v>22</v>
      </c>
      <c r="C73" s="11">
        <f>C71+C72</f>
        <v>2955</v>
      </c>
      <c r="D73" s="16">
        <f>C73/$C$75</f>
        <v>1</v>
      </c>
      <c r="E73" s="11">
        <f t="shared" ref="E73:M73" si="58">E71+E72</f>
        <v>4180</v>
      </c>
      <c r="F73" s="16">
        <f>E73/$E$75</f>
        <v>1</v>
      </c>
      <c r="G73" s="11">
        <f t="shared" si="58"/>
        <v>5593</v>
      </c>
      <c r="H73" s="16">
        <f>G73/$G$75</f>
        <v>1</v>
      </c>
      <c r="I73" s="11">
        <f t="shared" si="58"/>
        <v>8265</v>
      </c>
      <c r="J73" s="16">
        <f>I73/$I$75</f>
        <v>1</v>
      </c>
      <c r="K73" s="11">
        <f t="shared" si="58"/>
        <v>18074</v>
      </c>
      <c r="L73" s="16">
        <f>K73/$K$75</f>
        <v>1</v>
      </c>
      <c r="M73" s="11">
        <f t="shared" si="58"/>
        <v>23756</v>
      </c>
      <c r="N73" s="27">
        <f>M73/$M$75</f>
        <v>1</v>
      </c>
    </row>
    <row r="74" spans="1:14" x14ac:dyDescent="0.35">
      <c r="A74" s="90"/>
      <c r="B74" s="7" t="s">
        <v>23</v>
      </c>
      <c r="C74" s="11">
        <f>C75-C71-C72</f>
        <v>0</v>
      </c>
      <c r="D74" s="16">
        <f>C74/$C$75</f>
        <v>0</v>
      </c>
      <c r="E74" s="11">
        <f t="shared" ref="E74" si="59">E75-E71-E72</f>
        <v>0</v>
      </c>
      <c r="F74" s="16">
        <f>E74/$E$75</f>
        <v>0</v>
      </c>
      <c r="G74" s="11">
        <f t="shared" ref="G74" si="60">G75-G71-G72</f>
        <v>0</v>
      </c>
      <c r="H74" s="16">
        <f>G74/$G$75</f>
        <v>0</v>
      </c>
      <c r="I74" s="11">
        <f t="shared" ref="I74" si="61">I75-I71-I72</f>
        <v>0</v>
      </c>
      <c r="J74" s="16">
        <f>I74/$I$75</f>
        <v>0</v>
      </c>
      <c r="K74" s="11">
        <f t="shared" ref="K74" si="62">K75-K71-K72</f>
        <v>0</v>
      </c>
      <c r="L74" s="16">
        <f>K74/$K$75</f>
        <v>0</v>
      </c>
      <c r="M74" s="11">
        <f t="shared" ref="M74" si="63">M75-M71-M72</f>
        <v>0</v>
      </c>
      <c r="N74" s="27">
        <f>M74/$M$75</f>
        <v>0</v>
      </c>
    </row>
    <row r="75" spans="1:14" ht="13.15" thickBot="1" x14ac:dyDescent="0.4">
      <c r="A75" s="91"/>
      <c r="B75" s="20" t="s">
        <v>25</v>
      </c>
      <c r="C75" s="21">
        <v>2955</v>
      </c>
      <c r="D75" s="28">
        <f>C75/$C$75</f>
        <v>1</v>
      </c>
      <c r="E75" s="21">
        <v>4180</v>
      </c>
      <c r="F75" s="28">
        <f>E75/$E$75</f>
        <v>1</v>
      </c>
      <c r="G75" s="21">
        <v>5593</v>
      </c>
      <c r="H75" s="28">
        <f>G75/$G$75</f>
        <v>1</v>
      </c>
      <c r="I75" s="21">
        <v>8265</v>
      </c>
      <c r="J75" s="28">
        <f>I75/$I$75</f>
        <v>1</v>
      </c>
      <c r="K75" s="21">
        <v>18074</v>
      </c>
      <c r="L75" s="28">
        <f>K75/$K$75</f>
        <v>1</v>
      </c>
      <c r="M75" s="21">
        <v>23756</v>
      </c>
      <c r="N75" s="29">
        <f>M75/$M$75</f>
        <v>1</v>
      </c>
    </row>
    <row r="76" spans="1:14" x14ac:dyDescent="0.35">
      <c r="A76" s="86" t="s">
        <v>17</v>
      </c>
      <c r="B76" s="48" t="s">
        <v>0</v>
      </c>
      <c r="C76" s="49">
        <v>11479</v>
      </c>
      <c r="D76" s="50">
        <f>C76/$C$80</f>
        <v>0.771282671504401</v>
      </c>
      <c r="E76" s="49">
        <v>3074</v>
      </c>
      <c r="F76" s="50">
        <f>E76/$E$80</f>
        <v>0.8208277703604806</v>
      </c>
      <c r="G76" s="49">
        <v>4721</v>
      </c>
      <c r="H76" s="50">
        <f>G76/$G$80</f>
        <v>0.89531575952967946</v>
      </c>
      <c r="I76" s="49">
        <v>10345</v>
      </c>
      <c r="J76" s="50">
        <f>I76/$I$80</f>
        <v>0.88592960520681685</v>
      </c>
      <c r="K76" s="49">
        <v>11313</v>
      </c>
      <c r="L76" s="50">
        <f>K76/$K$80</f>
        <v>0.87595818815331006</v>
      </c>
      <c r="M76" s="49">
        <v>18447</v>
      </c>
      <c r="N76" s="51">
        <f>M76/$M$80</f>
        <v>0.83747219321741495</v>
      </c>
    </row>
    <row r="77" spans="1:14" x14ac:dyDescent="0.35">
      <c r="A77" s="92"/>
      <c r="B77" s="37" t="s">
        <v>2</v>
      </c>
      <c r="C77" s="43"/>
      <c r="D77" s="35">
        <f>C77/$C$80</f>
        <v>0</v>
      </c>
      <c r="E77" s="43"/>
      <c r="F77" s="35">
        <f>E77/$E$80</f>
        <v>0</v>
      </c>
      <c r="G77" s="43"/>
      <c r="H77" s="35">
        <f>G77/$G$80</f>
        <v>0</v>
      </c>
      <c r="I77" s="43"/>
      <c r="J77" s="35">
        <f>I77/$I$80</f>
        <v>0</v>
      </c>
      <c r="K77" s="38">
        <v>305</v>
      </c>
      <c r="L77" s="35">
        <f>K77/$K$80</f>
        <v>2.3615950445218737E-2</v>
      </c>
      <c r="M77" s="38">
        <v>2613</v>
      </c>
      <c r="N77" s="36">
        <f>M77/$M$80</f>
        <v>0.11862713941980296</v>
      </c>
    </row>
    <row r="78" spans="1:14" x14ac:dyDescent="0.35">
      <c r="A78" s="92"/>
      <c r="B78" s="41" t="s">
        <v>22</v>
      </c>
      <c r="C78" s="52">
        <f>C76+C77</f>
        <v>11479</v>
      </c>
      <c r="D78" s="35">
        <f>C78/$C$80</f>
        <v>0.771282671504401</v>
      </c>
      <c r="E78" s="52">
        <f t="shared" ref="E78:M78" si="64">E76+E77</f>
        <v>3074</v>
      </c>
      <c r="F78" s="35">
        <f>E78/$E$80</f>
        <v>0.8208277703604806</v>
      </c>
      <c r="G78" s="52">
        <f t="shared" si="64"/>
        <v>4721</v>
      </c>
      <c r="H78" s="35">
        <f>G78/$G$80</f>
        <v>0.89531575952967946</v>
      </c>
      <c r="I78" s="52">
        <f t="shared" si="64"/>
        <v>10345</v>
      </c>
      <c r="J78" s="35">
        <f>I78/$I$80</f>
        <v>0.88592960520681685</v>
      </c>
      <c r="K78" s="52">
        <f t="shared" si="64"/>
        <v>11618</v>
      </c>
      <c r="L78" s="35">
        <f>K78/$K$80</f>
        <v>0.89957413859852886</v>
      </c>
      <c r="M78" s="52">
        <f t="shared" si="64"/>
        <v>21060</v>
      </c>
      <c r="N78" s="36">
        <f>M78/$M$80</f>
        <v>0.95609933263721791</v>
      </c>
    </row>
    <row r="79" spans="1:14" s="2" customFormat="1" x14ac:dyDescent="0.35">
      <c r="A79" s="92"/>
      <c r="B79" s="41" t="s">
        <v>23</v>
      </c>
      <c r="C79" s="52">
        <f>C80-C76-C77</f>
        <v>3404</v>
      </c>
      <c r="D79" s="35">
        <f>C79/$C$80</f>
        <v>0.228717328495599</v>
      </c>
      <c r="E79" s="52">
        <f t="shared" ref="E79" si="65">E80-E76-E77</f>
        <v>671</v>
      </c>
      <c r="F79" s="35">
        <f>E79/$E$80</f>
        <v>0.17917222963951937</v>
      </c>
      <c r="G79" s="52">
        <f t="shared" ref="G79" si="66">G80-G76-G77</f>
        <v>552</v>
      </c>
      <c r="H79" s="35">
        <f>G79/$G$80</f>
        <v>0.1046842404703205</v>
      </c>
      <c r="I79" s="52">
        <f t="shared" ref="I79" si="67">I80-I76-I77</f>
        <v>1332</v>
      </c>
      <c r="J79" s="35">
        <f>I79/$I$80</f>
        <v>0.11407039479318318</v>
      </c>
      <c r="K79" s="52">
        <f t="shared" ref="K79" si="68">K80-K76-K77</f>
        <v>1297</v>
      </c>
      <c r="L79" s="35">
        <f>K79/$K$80</f>
        <v>0.10042586140147115</v>
      </c>
      <c r="M79" s="52">
        <f t="shared" ref="M79" si="69">M80-M76-M77</f>
        <v>967</v>
      </c>
      <c r="N79" s="36">
        <f>M79/$M$80</f>
        <v>4.3900667362782038E-2</v>
      </c>
    </row>
    <row r="80" spans="1:14" ht="13.15" thickBot="1" x14ac:dyDescent="0.4">
      <c r="A80" s="93"/>
      <c r="B80" s="54" t="s">
        <v>25</v>
      </c>
      <c r="C80" s="55">
        <v>14883</v>
      </c>
      <c r="D80" s="59">
        <f>C80/$C$80</f>
        <v>1</v>
      </c>
      <c r="E80" s="55">
        <v>3745</v>
      </c>
      <c r="F80" s="59">
        <f>E80/$E$80</f>
        <v>1</v>
      </c>
      <c r="G80" s="55">
        <v>5273</v>
      </c>
      <c r="H80" s="59">
        <f>G80/$G$80</f>
        <v>1</v>
      </c>
      <c r="I80" s="55">
        <v>11677</v>
      </c>
      <c r="J80" s="59">
        <f>I80/$I$80</f>
        <v>1</v>
      </c>
      <c r="K80" s="55">
        <v>12915</v>
      </c>
      <c r="L80" s="59">
        <f>K80/$K$80</f>
        <v>1</v>
      </c>
      <c r="M80" s="55">
        <v>22027</v>
      </c>
      <c r="N80" s="60">
        <f>M80/$M$80</f>
        <v>1</v>
      </c>
    </row>
    <row r="81" spans="1:14" ht="13.05" customHeight="1" thickBot="1" x14ac:dyDescent="0.4">
      <c r="A81" s="24" t="s">
        <v>33</v>
      </c>
      <c r="B81" s="20" t="s">
        <v>25</v>
      </c>
      <c r="C81" s="21">
        <v>26696</v>
      </c>
      <c r="D81" s="28">
        <v>1</v>
      </c>
      <c r="E81" s="21">
        <v>20014</v>
      </c>
      <c r="F81" s="28">
        <v>1</v>
      </c>
      <c r="G81" s="21">
        <v>26007</v>
      </c>
      <c r="H81" s="28">
        <v>1</v>
      </c>
      <c r="I81" s="21">
        <v>24306</v>
      </c>
      <c r="J81" s="28">
        <v>1</v>
      </c>
      <c r="K81" s="21">
        <v>38447</v>
      </c>
      <c r="L81" s="28">
        <v>1</v>
      </c>
      <c r="M81" s="21">
        <v>43760</v>
      </c>
      <c r="N81" s="29">
        <v>1</v>
      </c>
    </row>
  </sheetData>
  <mergeCells count="17">
    <mergeCell ref="A2:M2"/>
    <mergeCell ref="A25:A29"/>
    <mergeCell ref="A38:A42"/>
    <mergeCell ref="A33:A37"/>
    <mergeCell ref="A15:A19"/>
    <mergeCell ref="A9:A14"/>
    <mergeCell ref="A30:A32"/>
    <mergeCell ref="A4:A8"/>
    <mergeCell ref="A20:A24"/>
    <mergeCell ref="A66:A70"/>
    <mergeCell ref="A71:A75"/>
    <mergeCell ref="A76:A80"/>
    <mergeCell ref="A48:A50"/>
    <mergeCell ref="A43:A47"/>
    <mergeCell ref="A51:A55"/>
    <mergeCell ref="A56:A60"/>
    <mergeCell ref="A61:A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Manglanos Garcia, Raquel Lorena</dc:creator>
  <cp:lastModifiedBy>Hernandez Blanco, Fernando</cp:lastModifiedBy>
  <dcterms:created xsi:type="dcterms:W3CDTF">2025-03-17T10:24:29Z</dcterms:created>
  <dcterms:modified xsi:type="dcterms:W3CDTF">2025-03-18T08:22:30Z</dcterms:modified>
</cp:coreProperties>
</file>